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\Desktop\网站方案上传\"/>
    </mc:Choice>
  </mc:AlternateContent>
  <bookViews>
    <workbookView xWindow="0" yWindow="0" windowWidth="28125" windowHeight="12540"/>
  </bookViews>
  <sheets>
    <sheet name="Sheet1" sheetId="5" r:id="rId1"/>
  </sheets>
  <definedNames>
    <definedName name="_xlnm.Print_Titles" localSheetId="0">Sheet1!$1:$2</definedName>
  </definedNames>
  <calcPr calcId="162913" concurrentCalc="0"/>
</workbook>
</file>

<file path=xl/calcChain.xml><?xml version="1.0" encoding="utf-8"?>
<calcChain xmlns="http://schemas.openxmlformats.org/spreadsheetml/2006/main">
  <c r="J35" i="5" l="1"/>
  <c r="E14" i="5"/>
  <c r="E15" i="5"/>
  <c r="E21" i="5"/>
  <c r="E28" i="5"/>
  <c r="E30" i="5"/>
  <c r="E31" i="5"/>
  <c r="E29" i="5"/>
  <c r="E32" i="5"/>
  <c r="E33" i="5"/>
  <c r="E34" i="5"/>
</calcChain>
</file>

<file path=xl/sharedStrings.xml><?xml version="1.0" encoding="utf-8"?>
<sst xmlns="http://schemas.openxmlformats.org/spreadsheetml/2006/main" count="168" uniqueCount="124">
  <si>
    <t>包房 - KTV系统测算金额</t>
  </si>
  <si>
    <t>No.</t>
  </si>
  <si>
    <t>内容</t>
  </si>
  <si>
    <t>设备规格</t>
  </si>
  <si>
    <t>推荐品牌</t>
  </si>
  <si>
    <t>数量</t>
  </si>
  <si>
    <t>单位</t>
  </si>
  <si>
    <t>品牌</t>
  </si>
  <si>
    <t>型号</t>
  </si>
  <si>
    <t>综合单价</t>
  </si>
  <si>
    <t>金额</t>
  </si>
  <si>
    <t>设备及铺设</t>
  </si>
  <si>
    <t>1</t>
  </si>
  <si>
    <t>KTV视频服务机顶盒</t>
  </si>
  <si>
    <t>主要规格要求:
- CPU：Intel 4核
- 内存：金士顿 3代 4G
- 硬盘：32G SSD
- 曲库盘： 8西部数据4.0T
- 键盘+鼠标套装</t>
  </si>
  <si>
    <t>雷石, 视易</t>
  </si>
  <si>
    <t>套</t>
  </si>
  <si>
    <t>视易</t>
  </si>
  <si>
    <t>D82+27寸触摸屏</t>
  </si>
  <si>
    <t>2</t>
  </si>
  <si>
    <t>手持无线话筒</t>
  </si>
  <si>
    <t>主要规格要求:
- 无线话筒
- 1组手持发射机
- 1组天线接收器
- 采用超心形指向性传声器
- 音频带宽: 35 – 20 000 Hz (± 3 dB) 
- 含原厂伸展支架
- 备最少70个频道选择</t>
  </si>
  <si>
    <t>Shure, Sennheiser , BeyerDynamic</t>
  </si>
  <si>
    <t>支</t>
  </si>
  <si>
    <t>Shure</t>
  </si>
  <si>
    <t>SLX24/BETA58A</t>
  </si>
  <si>
    <t>3</t>
  </si>
  <si>
    <t>KTV效果器</t>
  </si>
  <si>
    <t>独立音乐、话筒15段图示均衡，7段参数数量均衡。 FEEDBACK-第五代超强防啸叫功能。</t>
  </si>
  <si>
    <r>
      <rPr>
        <sz val="10"/>
        <color theme="1"/>
        <rFont val="宋体"/>
        <family val="3"/>
        <charset val="134"/>
        <scheme val="minor"/>
      </rPr>
      <t>dbx, Rane, Yamaha，</t>
    </r>
    <r>
      <rPr>
        <sz val="10"/>
        <color rgb="FF000000"/>
        <rFont val="宋体"/>
        <family val="3"/>
        <charset val="134"/>
        <scheme val="minor"/>
      </rPr>
      <t>LLS</t>
    </r>
  </si>
  <si>
    <t>台</t>
  </si>
  <si>
    <t>YYaudio</t>
  </si>
  <si>
    <t>KA500S</t>
  </si>
  <si>
    <t>dbx, Rane, Yamaha没有前级效果器，LLS百度都查不到</t>
  </si>
  <si>
    <t>4</t>
  </si>
  <si>
    <t>数字化信号音频处理器</t>
  </si>
  <si>
    <t>系统数字控制器II能被设置成单声道或立体声模式。在单独的低音扬声器与中/高频立体声扬声器配合工作时，低音扬声器可以配置成混合低音单声道工作模式。控制器内部提供低音阵列模式的参数，同样也提供通用性强的限幅器，以保护扬声器不受节目中无法预计的峰值信号的损害。
该控制器有2个平衡的XLR模拟输入端子，4个平衡的XLR输出端子，此外还有1个RS-232端口供未来软件升级所使用。</t>
  </si>
  <si>
    <r>
      <rPr>
        <sz val="10"/>
        <color theme="1"/>
        <rFont val="宋体"/>
        <family val="3"/>
        <charset val="134"/>
        <scheme val="minor"/>
      </rPr>
      <t>Biamp, symetrix, XTA ,</t>
    </r>
    <r>
      <rPr>
        <sz val="10"/>
        <color indexed="8"/>
        <rFont val="宋体"/>
        <family val="3"/>
        <charset val="134"/>
        <scheme val="minor"/>
      </rPr>
      <t>BOSE</t>
    </r>
  </si>
  <si>
    <t>BOSE</t>
  </si>
  <si>
    <t>SP-24</t>
  </si>
  <si>
    <t>5</t>
  </si>
  <si>
    <t>挂墙KTV音箱</t>
  </si>
  <si>
    <t>频率范围：55Hz-16kHz、最大声输出：114dB-SPL（粉红噪声），116dB-SPL（IEC噪声）、灵敏度：91dB-SPL、1W、1m、持续功率处理：240W、阻抗:8Ω</t>
  </si>
  <si>
    <r>
      <rPr>
        <sz val="10"/>
        <color theme="1"/>
        <rFont val="宋体"/>
        <family val="3"/>
        <charset val="134"/>
        <scheme val="minor"/>
      </rPr>
      <t xml:space="preserve"> NEXO, L-Acoustics, AUDIOPERFORMANCE,  </t>
    </r>
    <r>
      <rPr>
        <sz val="10"/>
        <color rgb="FF000000"/>
        <rFont val="宋体"/>
        <family val="3"/>
        <charset val="134"/>
        <scheme val="minor"/>
      </rPr>
      <t>BOSE</t>
    </r>
  </si>
  <si>
    <t>只</t>
  </si>
  <si>
    <t>802IV</t>
  </si>
  <si>
    <t>需要另配支架：
原装支架992一个
国产配套支架300一只</t>
  </si>
  <si>
    <t>6</t>
  </si>
  <si>
    <t>KTV超低音箱</t>
  </si>
  <si>
    <t>频率响应：35Hz～150Hz±3dB；单元配置：Low 18"×1；功率：1000W；灵敏度：97dB；最大声压：127dB；阻抗：8Ω；连接方式：2×NEUTRLK NL4；尺寸W×D×H：480×600×605mm；重量/只：35KG</t>
  </si>
  <si>
    <r>
      <rPr>
        <sz val="10"/>
        <color theme="1"/>
        <rFont val="宋体"/>
        <family val="3"/>
        <charset val="134"/>
        <scheme val="minor"/>
      </rPr>
      <t xml:space="preserve"> NEXO, L-Acoustics, AUDIOPERFORMANCE,  </t>
    </r>
    <r>
      <rPr>
        <sz val="10"/>
        <color rgb="FF000000"/>
        <rFont val="宋体"/>
        <family val="3"/>
        <charset val="134"/>
        <scheme val="minor"/>
      </rPr>
      <t>BOSE,LLS</t>
    </r>
  </si>
  <si>
    <t>NEXO</t>
  </si>
  <si>
    <t>LS18E</t>
  </si>
  <si>
    <t>7</t>
  </si>
  <si>
    <t>KTV音箱功放</t>
  </si>
  <si>
    <t>两通道,每通道输出功率 8欧/650W, 频率响应,20HZ-20KHZ,</t>
  </si>
  <si>
    <r>
      <rPr>
        <sz val="10"/>
        <rFont val="宋体"/>
        <family val="3"/>
        <charset val="134"/>
        <scheme val="minor"/>
      </rPr>
      <t xml:space="preserve"> NEXO, L-Acoustics, BOSE,</t>
    </r>
    <r>
      <rPr>
        <sz val="10"/>
        <color rgb="FFFF0000"/>
        <rFont val="宋体"/>
        <family val="3"/>
        <charset val="134"/>
        <scheme val="minor"/>
      </rPr>
      <t>MC</t>
    </r>
    <r>
      <rPr>
        <vertAlign val="superscript"/>
        <sz val="10"/>
        <color rgb="FFFF0000"/>
        <rFont val="宋体"/>
        <family val="3"/>
        <charset val="134"/>
        <scheme val="minor"/>
      </rPr>
      <t>2</t>
    </r>
  </si>
  <si>
    <t>ps602</t>
  </si>
  <si>
    <t>8</t>
  </si>
  <si>
    <t>KTV低音箱功放</t>
  </si>
  <si>
    <t>2x1000W 8Ω,频率响应：20-20000Hz,hum &amp; noise：﹥95dB</t>
  </si>
  <si>
    <r>
      <rPr>
        <sz val="10"/>
        <rFont val="宋体"/>
        <family val="3"/>
        <charset val="134"/>
        <scheme val="minor"/>
      </rPr>
      <t xml:space="preserve"> NEXO, L-Acoustics, BOSE,LLS,</t>
    </r>
    <r>
      <rPr>
        <sz val="10"/>
        <color rgb="FFFF0000"/>
        <rFont val="宋体"/>
        <family val="3"/>
        <charset val="134"/>
        <scheme val="minor"/>
      </rPr>
      <t>MC</t>
    </r>
    <r>
      <rPr>
        <vertAlign val="superscript"/>
        <sz val="10"/>
        <color rgb="FFFF0000"/>
        <rFont val="宋体"/>
        <family val="3"/>
        <charset val="134"/>
        <scheme val="minor"/>
      </rPr>
      <t>2,</t>
    </r>
  </si>
  <si>
    <t>NXAMP4X1</t>
  </si>
  <si>
    <t>一台带两只低音正好</t>
  </si>
  <si>
    <t>9</t>
  </si>
  <si>
    <t>KTV电源控制处理器</t>
  </si>
  <si>
    <t>一个开关都能开整个音响系统 每通道电流供应 220V/10A</t>
  </si>
  <si>
    <t xml:space="preserve"> K&amp;F, LAX ,LLS,IPS</t>
  </si>
  <si>
    <t>NPW80</t>
  </si>
  <si>
    <t>电源时序器</t>
  </si>
  <si>
    <t>10</t>
  </si>
  <si>
    <t>音箱线</t>
  </si>
  <si>
    <r>
      <rPr>
        <sz val="10"/>
        <rFont val="宋体"/>
        <family val="3"/>
        <charset val="134"/>
        <scheme val="minor"/>
      </rPr>
      <t>4x2.5mm</t>
    </r>
    <r>
      <rPr>
        <vertAlign val="superscript"/>
        <sz val="10"/>
        <rFont val="宋体"/>
        <family val="3"/>
        <charset val="134"/>
        <scheme val="minor"/>
      </rPr>
      <t>2</t>
    </r>
    <r>
      <rPr>
        <sz val="10"/>
        <rFont val="宋体"/>
        <family val="3"/>
        <charset val="134"/>
        <scheme val="minor"/>
      </rPr>
      <t>护套专业音箱线</t>
    </r>
  </si>
  <si>
    <t>秋叶原、音王</t>
  </si>
  <si>
    <t>米</t>
  </si>
  <si>
    <t>11</t>
  </si>
  <si>
    <t>配管预埋</t>
  </si>
  <si>
    <t>JDG20</t>
  </si>
  <si>
    <t>国产优质</t>
  </si>
  <si>
    <t>12</t>
  </si>
  <si>
    <t>JDG25</t>
  </si>
  <si>
    <t>13</t>
  </si>
  <si>
    <t>JDG32</t>
  </si>
  <si>
    <t>14</t>
  </si>
  <si>
    <t>VGA线</t>
  </si>
  <si>
    <t>VGA</t>
  </si>
  <si>
    <t>15</t>
  </si>
  <si>
    <t>电源线</t>
  </si>
  <si>
    <t>3x2.5mm2电源线</t>
  </si>
  <si>
    <t>16</t>
  </si>
  <si>
    <t>网线</t>
  </si>
  <si>
    <t>CAT6线缆</t>
  </si>
  <si>
    <t>17</t>
  </si>
  <si>
    <t>光纤线</t>
  </si>
  <si>
    <t>HDMI线缆</t>
  </si>
  <si>
    <t>18</t>
  </si>
  <si>
    <t>同轴线</t>
  </si>
  <si>
    <t>50欧姆同轴线</t>
  </si>
  <si>
    <t>19</t>
  </si>
  <si>
    <t>设备机柜</t>
  </si>
  <si>
    <t>20</t>
  </si>
  <si>
    <t>配件</t>
  </si>
  <si>
    <t>满足包含系统完整需求</t>
  </si>
  <si>
    <t>项</t>
  </si>
  <si>
    <t>装饰拆改</t>
  </si>
  <si>
    <t>墙面拆除</t>
  </si>
  <si>
    <t>拆除电视机背景墙（原墙面为皮革，鉴于供老板使用，故按照不利旧考虑）</t>
  </si>
  <si>
    <r>
      <rPr>
        <sz val="10"/>
        <rFont val="宋体"/>
        <family val="3"/>
        <charset val="134"/>
        <scheme val="minor"/>
      </rPr>
      <t>m</t>
    </r>
    <r>
      <rPr>
        <sz val="10"/>
        <rFont val="宋体"/>
        <family val="3"/>
        <charset val="134"/>
        <scheme val="minor"/>
      </rPr>
      <t>2</t>
    </r>
  </si>
  <si>
    <t>墙面新作</t>
  </si>
  <si>
    <t>重新制作电视机背景墙（按原标准）</t>
  </si>
  <si>
    <t>MF-01，5mm装饰条</t>
  </si>
  <si>
    <t>m</t>
  </si>
  <si>
    <t>天花拆除</t>
  </si>
  <si>
    <t>木饰面吊顶，拆除难度高于普通的龙骨吊顶，单价加高些</t>
  </si>
  <si>
    <t>木纹铝方通</t>
  </si>
  <si>
    <t>30宽木纹铝方通，原顶面喷黑，间距100（按原标准）</t>
  </si>
  <si>
    <t>木饰面顶面</t>
  </si>
  <si>
    <t>圆形木饰面，半径1400</t>
  </si>
  <si>
    <t>成品保护</t>
  </si>
  <si>
    <t>按地面精装修面积计算；</t>
  </si>
  <si>
    <t>场地清洁费</t>
  </si>
  <si>
    <t>移动脚手架</t>
  </si>
  <si>
    <t>按室内天花投影面积计算，结算时数量以甲方项目部确认为准 H＞3.6m；</t>
  </si>
  <si>
    <t>小计：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</si>
</sst>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8" formatCode="#,##0.00_);[Red]\(#,##0.00\)"/>
    <numFmt numFmtId="179" formatCode="[$-409]d/mmm/yy;@"/>
  </numFmts>
  <fonts count="26">
    <font>
      <sz val="12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0"/>
      <name val="Univers"/>
      <family val="1"/>
      <charset val="2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9"/>
      <name val="Geneva"/>
      <family val="1"/>
    </font>
    <font>
      <b/>
      <sz val="9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Helv"/>
      <family val="2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vertAlign val="superscript"/>
      <sz val="10"/>
      <color rgb="FFFF0000"/>
      <name val="宋体"/>
      <family val="3"/>
      <charset val="134"/>
      <scheme val="minor"/>
    </font>
    <font>
      <vertAlign val="superscript"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/>
    <xf numFmtId="0" fontId="12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43" fontId="10" fillId="0" borderId="0" applyFont="0" applyFill="0" applyBorder="0" applyAlignment="0" applyProtection="0"/>
    <xf numFmtId="0" fontId="14" fillId="5" borderId="0">
      <alignment horizontal="left" vertical="center" wrapText="1"/>
    </xf>
    <xf numFmtId="0" fontId="9" fillId="0" borderId="0">
      <alignment vertical="center"/>
    </xf>
    <xf numFmtId="0" fontId="21" fillId="0" borderId="0"/>
    <xf numFmtId="179" fontId="7" fillId="0" borderId="0"/>
    <xf numFmtId="0" fontId="9" fillId="0" borderId="0">
      <alignment vertical="center"/>
    </xf>
    <xf numFmtId="0" fontId="15" fillId="0" borderId="0"/>
    <xf numFmtId="0" fontId="11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8" fontId="0" fillId="0" borderId="0" xfId="0" applyNumberFormat="1">
      <alignment vertical="center"/>
    </xf>
    <xf numFmtId="0" fontId="2" fillId="3" borderId="3" xfId="22" applyNumberFormat="1" applyFont="1" applyFill="1" applyBorder="1" applyAlignment="1">
      <alignment horizontal="center" vertical="center" wrapText="1"/>
    </xf>
    <xf numFmtId="49" fontId="2" fillId="3" borderId="3" xfId="22" applyNumberFormat="1" applyFont="1" applyFill="1" applyBorder="1" applyAlignment="1">
      <alignment horizontal="center" vertical="center" wrapText="1"/>
    </xf>
    <xf numFmtId="0" fontId="1" fillId="3" borderId="3" xfId="22" applyNumberFormat="1" applyFont="1" applyFill="1" applyBorder="1" applyAlignment="1">
      <alignment horizontal="center" vertical="center" wrapText="1"/>
    </xf>
    <xf numFmtId="49" fontId="1" fillId="3" borderId="3" xfId="22" applyNumberFormat="1" applyFont="1" applyFill="1" applyBorder="1" applyAlignment="1">
      <alignment horizontal="center" vertical="center" wrapText="1"/>
    </xf>
    <xf numFmtId="0" fontId="2" fillId="0" borderId="3" xfId="22" applyNumberFormat="1" applyFont="1" applyFill="1" applyBorder="1" applyAlignment="1">
      <alignment horizontal="center" vertical="center" wrapText="1"/>
    </xf>
    <xf numFmtId="49" fontId="2" fillId="0" borderId="3" xfId="22" applyNumberFormat="1" applyFont="1" applyFill="1" applyBorder="1" applyAlignment="1">
      <alignment horizontal="center" vertical="center" wrapText="1"/>
    </xf>
    <xf numFmtId="0" fontId="1" fillId="0" borderId="3" xfId="22" applyNumberFormat="1" applyFont="1" applyFill="1" applyBorder="1" applyAlignment="1">
      <alignment horizontal="center" vertical="center" wrapText="1"/>
    </xf>
    <xf numFmtId="49" fontId="1" fillId="0" borderId="3" xfId="22" applyNumberFormat="1" applyFont="1" applyFill="1" applyBorder="1" applyAlignment="1">
      <alignment horizontal="center" vertical="center" wrapText="1"/>
    </xf>
    <xf numFmtId="49" fontId="3" fillId="0" borderId="3" xfId="22" applyNumberFormat="1" applyFont="1" applyFill="1" applyBorder="1" applyAlignment="1">
      <alignment horizontal="center" vertical="center" wrapText="1"/>
    </xf>
    <xf numFmtId="49" fontId="3" fillId="0" borderId="3" xfId="22" applyNumberFormat="1" applyFont="1" applyFill="1" applyBorder="1" applyAlignment="1">
      <alignment vertical="center" wrapText="1"/>
    </xf>
    <xf numFmtId="49" fontId="3" fillId="0" borderId="3" xfId="23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22" applyNumberFormat="1" applyFont="1" applyFill="1" applyBorder="1" applyAlignment="1">
      <alignment horizontal="left" vertical="center" wrapText="1"/>
    </xf>
    <xf numFmtId="0" fontId="3" fillId="0" borderId="3" xfId="22" applyNumberFormat="1" applyFont="1" applyFill="1" applyBorder="1" applyAlignment="1">
      <alignment horizontal="center" vertical="center" wrapText="1"/>
    </xf>
    <xf numFmtId="0" fontId="3" fillId="0" borderId="3" xfId="22" applyFont="1" applyFill="1" applyBorder="1" applyAlignment="1">
      <alignment horizontal="center" vertical="center" wrapText="1"/>
    </xf>
    <xf numFmtId="49" fontId="4" fillId="0" borderId="3" xfId="22" applyNumberFormat="1" applyFont="1" applyFill="1" applyBorder="1" applyAlignment="1">
      <alignment vertical="center" wrapText="1"/>
    </xf>
    <xf numFmtId="49" fontId="4" fillId="0" borderId="3" xfId="23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22" applyNumberFormat="1" applyFont="1" applyFill="1" applyBorder="1" applyAlignment="1">
      <alignment horizontal="left" vertical="center" wrapText="1"/>
    </xf>
    <xf numFmtId="0" fontId="4" fillId="0" borderId="3" xfId="22" applyNumberFormat="1" applyFont="1" applyFill="1" applyBorder="1" applyAlignment="1">
      <alignment horizontal="center" vertical="center" wrapText="1"/>
    </xf>
    <xf numFmtId="49" fontId="4" fillId="0" borderId="3" xfId="22" applyNumberFormat="1" applyFont="1" applyFill="1" applyBorder="1" applyAlignment="1">
      <alignment horizontal="center" vertical="center" wrapText="1"/>
    </xf>
    <xf numFmtId="0" fontId="4" fillId="0" borderId="3" xfId="15" applyFont="1" applyFill="1" applyBorder="1" applyAlignment="1">
      <alignment horizontal="center" vertical="center"/>
    </xf>
    <xf numFmtId="0" fontId="5" fillId="0" borderId="3" xfId="15" applyFont="1" applyFill="1" applyBorder="1" applyAlignment="1">
      <alignment horizontal="center" vertical="center"/>
    </xf>
    <xf numFmtId="49" fontId="4" fillId="0" borderId="3" xfId="23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22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23" applyNumberFormat="1" applyFont="1" applyFill="1" applyBorder="1" applyAlignment="1">
      <alignment vertical="center" wrapText="1"/>
    </xf>
    <xf numFmtId="49" fontId="4" fillId="0" borderId="3" xfId="22" applyNumberFormat="1" applyFont="1" applyFill="1" applyBorder="1" applyAlignment="1">
      <alignment vertical="center" wrapText="1"/>
    </xf>
    <xf numFmtId="49" fontId="4" fillId="0" borderId="3" xfId="22" applyNumberFormat="1" applyFont="1" applyFill="1" applyBorder="1" applyAlignment="1" applyProtection="1">
      <alignment horizontal="left" vertical="center" wrapText="1"/>
      <protection locked="0"/>
    </xf>
    <xf numFmtId="0" fontId="4" fillId="0" borderId="3" xfId="22" applyNumberFormat="1" applyFont="1" applyFill="1" applyBorder="1" applyAlignment="1">
      <alignment horizontal="center" vertical="center" wrapText="1"/>
    </xf>
    <xf numFmtId="49" fontId="4" fillId="0" borderId="3" xfId="22" applyNumberFormat="1" applyFont="1" applyFill="1" applyBorder="1" applyAlignment="1">
      <alignment horizontal="center" vertical="center" wrapText="1"/>
    </xf>
    <xf numFmtId="0" fontId="4" fillId="0" borderId="3" xfId="15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22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15" applyFont="1" applyFill="1" applyBorder="1" applyAlignment="1">
      <alignment horizontal="center" vertical="center"/>
    </xf>
    <xf numFmtId="0" fontId="5" fillId="0" borderId="3" xfId="22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3" fontId="3" fillId="0" borderId="3" xfId="2" applyFont="1" applyFill="1" applyBorder="1" applyAlignment="1">
      <alignment horizontal="center" vertical="center" wrapText="1"/>
    </xf>
    <xf numFmtId="43" fontId="3" fillId="0" borderId="3" xfId="22" applyNumberFormat="1" applyFont="1" applyFill="1" applyBorder="1" applyAlignment="1">
      <alignment horizontal="center" vertical="center" wrapText="1"/>
    </xf>
    <xf numFmtId="49" fontId="3" fillId="0" borderId="0" xfId="22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49" fontId="1" fillId="3" borderId="7" xfId="22" applyNumberFormat="1" applyFont="1" applyFill="1" applyBorder="1" applyAlignment="1">
      <alignment horizontal="center" vertical="center" wrapText="1"/>
    </xf>
    <xf numFmtId="178" fontId="1" fillId="3" borderId="3" xfId="22" applyNumberFormat="1" applyFont="1" applyFill="1" applyBorder="1" applyAlignment="1">
      <alignment horizontal="center" vertical="center" wrapText="1"/>
    </xf>
    <xf numFmtId="49" fontId="1" fillId="0" borderId="7" xfId="22" applyNumberFormat="1" applyFont="1" applyFill="1" applyBorder="1" applyAlignment="1">
      <alignment horizontal="center" vertical="center" wrapText="1"/>
    </xf>
    <xf numFmtId="178" fontId="1" fillId="0" borderId="3" xfId="22" applyNumberFormat="1" applyFont="1" applyFill="1" applyBorder="1" applyAlignment="1">
      <alignment horizontal="center" vertical="center" wrapText="1"/>
    </xf>
    <xf numFmtId="178" fontId="5" fillId="0" borderId="3" xfId="22" applyNumberFormat="1" applyFont="1" applyFill="1" applyBorder="1" applyAlignment="1">
      <alignment vertical="center" wrapText="1"/>
    </xf>
    <xf numFmtId="49" fontId="5" fillId="4" borderId="3" xfId="23" applyNumberFormat="1" applyFont="1" applyFill="1" applyBorder="1" applyAlignment="1" applyProtection="1">
      <alignment horizontal="left" vertical="center" wrapText="1"/>
      <protection locked="0"/>
    </xf>
    <xf numFmtId="178" fontId="5" fillId="0" borderId="3" xfId="22" applyNumberFormat="1" applyFont="1" applyFill="1" applyBorder="1" applyAlignment="1">
      <alignment vertical="center" wrapText="1"/>
    </xf>
    <xf numFmtId="178" fontId="3" fillId="0" borderId="3" xfId="22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4" borderId="0" xfId="0" applyFont="1" applyFill="1">
      <alignment vertical="center"/>
    </xf>
    <xf numFmtId="178" fontId="3" fillId="0" borderId="3" xfId="22" applyNumberFormat="1" applyFont="1" applyFill="1" applyBorder="1" applyAlignment="1">
      <alignment vertical="center" wrapText="1"/>
    </xf>
    <xf numFmtId="178" fontId="0" fillId="0" borderId="0" xfId="0" applyNumberFormat="1" applyFill="1">
      <alignment vertical="center"/>
    </xf>
    <xf numFmtId="49" fontId="1" fillId="2" borderId="1" xfId="22" applyNumberFormat="1" applyFont="1" applyFill="1" applyBorder="1" applyAlignment="1">
      <alignment horizontal="center" vertical="center" wrapText="1"/>
    </xf>
    <xf numFmtId="49" fontId="1" fillId="2" borderId="2" xfId="22" applyNumberFormat="1" applyFont="1" applyFill="1" applyBorder="1" applyAlignment="1">
      <alignment horizontal="center" vertical="center" wrapText="1"/>
    </xf>
    <xf numFmtId="49" fontId="1" fillId="2" borderId="6" xfId="22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8" fontId="21" fillId="0" borderId="3" xfId="0" applyNumberFormat="1" applyFont="1" applyFill="1" applyBorder="1">
      <alignment vertical="center"/>
    </xf>
  </cellXfs>
  <cellStyles count="24">
    <cellStyle name="_ET_STYLE_NoName_00_" xfId="4"/>
    <cellStyle name="Comma_RMX PRICE 2000 05 17" xfId="8"/>
    <cellStyle name="Normal 2" xfId="5"/>
    <cellStyle name="Normal_COST001" xfId="1"/>
    <cellStyle name="S10" xfId="9"/>
    <cellStyle name="常规" xfId="0" builtinId="0"/>
    <cellStyle name="常规 10" xfId="7"/>
    <cellStyle name="常规 15" xfId="11"/>
    <cellStyle name="常规 2 14" xfId="12"/>
    <cellStyle name="常规 3" xfId="14"/>
    <cellStyle name="千位分隔" xfId="2" builtinId="3"/>
    <cellStyle name="样式 1" xfId="15"/>
    <cellStyle name="一般 2 3 2" xfId="16"/>
    <cellStyle name="一般 25 2" xfId="17"/>
    <cellStyle name="一般 31 2 2" xfId="10"/>
    <cellStyle name="一般 45 2" xfId="13"/>
    <cellStyle name="一般 62 2 2" xfId="6"/>
    <cellStyle name="一般 64 2 2" xfId="3"/>
    <cellStyle name="一般 64 3" xfId="18"/>
    <cellStyle name="一般 65 2 2" xfId="19"/>
    <cellStyle name="一般 65 3" xfId="20"/>
    <cellStyle name="一般 71 2 3" xfId="21"/>
    <cellStyle name="一般_HuiZhou Sheraton Hotel - AV Budget_Tender Set_R2" xfId="22"/>
    <cellStyle name="一般_tmp for working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zoomScaleNormal="70" zoomScaleSheetLayoutView="100" workbookViewId="0">
      <pane xSplit="2" ySplit="2" topLeftCell="C3" activePane="bottomRight" state="frozen"/>
      <selection pane="topRight"/>
      <selection pane="bottomLeft"/>
      <selection pane="bottomRight" activeCell="N34" sqref="N34"/>
    </sheetView>
  </sheetViews>
  <sheetFormatPr defaultColWidth="9" defaultRowHeight="14.25"/>
  <cols>
    <col min="1" max="1" width="3.875" customWidth="1"/>
    <col min="2" max="2" width="10" customWidth="1"/>
    <col min="3" max="3" width="26" customWidth="1"/>
    <col min="4" max="4" width="13" customWidth="1"/>
    <col min="5" max="5" width="7.25" customWidth="1"/>
    <col min="6" max="6" width="5.125" customWidth="1"/>
    <col min="7" max="7" width="11.625" style="1" customWidth="1"/>
    <col min="8" max="8" width="12.625" style="1" customWidth="1"/>
    <col min="9" max="9" width="14.75" customWidth="1"/>
    <col min="10" max="10" width="15" style="4" customWidth="1"/>
    <col min="11" max="11" width="18.625" customWidth="1"/>
  </cols>
  <sheetData>
    <row r="1" spans="1:1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3"/>
    </row>
    <row r="2" spans="1:11" s="1" customFormat="1" ht="26.25" customHeight="1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7" t="s">
        <v>8</v>
      </c>
      <c r="I2" s="47" t="s">
        <v>9</v>
      </c>
      <c r="J2" s="48" t="s">
        <v>10</v>
      </c>
    </row>
    <row r="3" spans="1:11" s="2" customFormat="1" ht="26.25" customHeight="1">
      <c r="A3" s="9"/>
      <c r="B3" s="10" t="s">
        <v>11</v>
      </c>
      <c r="C3" s="11"/>
      <c r="D3" s="11"/>
      <c r="E3" s="12"/>
      <c r="F3" s="11"/>
      <c r="G3" s="12"/>
      <c r="H3" s="11"/>
      <c r="I3" s="49"/>
      <c r="J3" s="50"/>
    </row>
    <row r="4" spans="1:11" s="3" customFormat="1" ht="84">
      <c r="A4" s="13" t="s">
        <v>12</v>
      </c>
      <c r="B4" s="14" t="s">
        <v>13</v>
      </c>
      <c r="C4" s="15" t="s">
        <v>14</v>
      </c>
      <c r="D4" s="16" t="s">
        <v>15</v>
      </c>
      <c r="E4" s="17">
        <v>1</v>
      </c>
      <c r="F4" s="13" t="s">
        <v>16</v>
      </c>
      <c r="G4" s="18" t="s">
        <v>17</v>
      </c>
      <c r="H4" s="18" t="s">
        <v>18</v>
      </c>
      <c r="I4" s="51"/>
      <c r="J4" s="51"/>
    </row>
    <row r="5" spans="1:11" s="3" customFormat="1" ht="108">
      <c r="A5" s="13" t="s">
        <v>19</v>
      </c>
      <c r="B5" s="19" t="s">
        <v>20</v>
      </c>
      <c r="C5" s="20" t="s">
        <v>21</v>
      </c>
      <c r="D5" s="21" t="s">
        <v>22</v>
      </c>
      <c r="E5" s="22">
        <v>2</v>
      </c>
      <c r="F5" s="23" t="s">
        <v>23</v>
      </c>
      <c r="G5" s="24" t="s">
        <v>24</v>
      </c>
      <c r="H5" s="25" t="s">
        <v>25</v>
      </c>
      <c r="I5" s="51"/>
      <c r="J5" s="51"/>
    </row>
    <row r="6" spans="1:11" s="3" customFormat="1" ht="36">
      <c r="A6" s="13" t="s">
        <v>26</v>
      </c>
      <c r="B6" s="26" t="s">
        <v>27</v>
      </c>
      <c r="C6" s="27" t="s">
        <v>28</v>
      </c>
      <c r="D6" s="28" t="s">
        <v>29</v>
      </c>
      <c r="E6" s="22">
        <v>1</v>
      </c>
      <c r="F6" s="23" t="s">
        <v>30</v>
      </c>
      <c r="G6" s="25" t="s">
        <v>31</v>
      </c>
      <c r="H6" s="25" t="s">
        <v>32</v>
      </c>
      <c r="I6" s="51"/>
      <c r="J6" s="51"/>
      <c r="K6" s="52" t="s">
        <v>33</v>
      </c>
    </row>
    <row r="7" spans="1:11" s="3" customFormat="1" ht="156">
      <c r="A7" s="13" t="s">
        <v>34</v>
      </c>
      <c r="B7" s="29" t="s">
        <v>35</v>
      </c>
      <c r="C7" s="30" t="s">
        <v>36</v>
      </c>
      <c r="D7" s="31" t="s">
        <v>37</v>
      </c>
      <c r="E7" s="32">
        <v>2</v>
      </c>
      <c r="F7" s="33" t="s">
        <v>30</v>
      </c>
      <c r="G7" s="34" t="s">
        <v>38</v>
      </c>
      <c r="H7" s="34" t="s">
        <v>39</v>
      </c>
      <c r="I7" s="53"/>
      <c r="J7" s="54"/>
      <c r="K7" s="55"/>
    </row>
    <row r="8" spans="1:11" s="3" customFormat="1" ht="60">
      <c r="A8" s="13" t="s">
        <v>40</v>
      </c>
      <c r="B8" s="27" t="s">
        <v>41</v>
      </c>
      <c r="C8" s="35" t="s">
        <v>42</v>
      </c>
      <c r="D8" s="19" t="s">
        <v>43</v>
      </c>
      <c r="E8" s="22">
        <v>6</v>
      </c>
      <c r="F8" s="23" t="s">
        <v>44</v>
      </c>
      <c r="G8" s="24" t="s">
        <v>38</v>
      </c>
      <c r="H8" s="36" t="s">
        <v>45</v>
      </c>
      <c r="I8" s="51"/>
      <c r="J8" s="51"/>
      <c r="K8" s="56" t="s">
        <v>46</v>
      </c>
    </row>
    <row r="9" spans="1:11" s="3" customFormat="1" ht="84">
      <c r="A9" s="13" t="s">
        <v>47</v>
      </c>
      <c r="B9" s="37" t="s">
        <v>48</v>
      </c>
      <c r="C9" s="14" t="s">
        <v>49</v>
      </c>
      <c r="D9" s="19" t="s">
        <v>50</v>
      </c>
      <c r="E9" s="17">
        <v>2</v>
      </c>
      <c r="F9" s="13" t="s">
        <v>44</v>
      </c>
      <c r="G9" s="38" t="s">
        <v>51</v>
      </c>
      <c r="H9" s="38" t="s">
        <v>52</v>
      </c>
      <c r="I9" s="51"/>
      <c r="J9" s="51"/>
    </row>
    <row r="10" spans="1:11" s="3" customFormat="1" ht="38.25">
      <c r="A10" s="13" t="s">
        <v>53</v>
      </c>
      <c r="B10" s="37" t="s">
        <v>54</v>
      </c>
      <c r="C10" s="14" t="s">
        <v>55</v>
      </c>
      <c r="D10" s="14" t="s">
        <v>56</v>
      </c>
      <c r="E10" s="17">
        <v>3</v>
      </c>
      <c r="F10" s="13" t="s">
        <v>30</v>
      </c>
      <c r="G10" s="25" t="s">
        <v>38</v>
      </c>
      <c r="H10" s="25" t="s">
        <v>57</v>
      </c>
      <c r="I10" s="51"/>
      <c r="J10" s="51"/>
      <c r="K10" s="57"/>
    </row>
    <row r="11" spans="1:11" s="3" customFormat="1" ht="38.25">
      <c r="A11" s="13" t="s">
        <v>58</v>
      </c>
      <c r="B11" s="37" t="s">
        <v>59</v>
      </c>
      <c r="C11" s="14" t="s">
        <v>60</v>
      </c>
      <c r="D11" s="14" t="s">
        <v>61</v>
      </c>
      <c r="E11" s="39">
        <v>1</v>
      </c>
      <c r="F11" s="13" t="s">
        <v>30</v>
      </c>
      <c r="G11" s="25" t="s">
        <v>51</v>
      </c>
      <c r="H11" s="25" t="s">
        <v>62</v>
      </c>
      <c r="I11" s="51"/>
      <c r="J11" s="51"/>
      <c r="K11" s="58" t="s">
        <v>63</v>
      </c>
    </row>
    <row r="12" spans="1:11" s="3" customFormat="1" ht="24">
      <c r="A12" s="13" t="s">
        <v>64</v>
      </c>
      <c r="B12" s="37" t="s">
        <v>65</v>
      </c>
      <c r="C12" s="37" t="s">
        <v>66</v>
      </c>
      <c r="D12" s="14" t="s">
        <v>67</v>
      </c>
      <c r="E12" s="17">
        <v>1</v>
      </c>
      <c r="F12" s="13" t="s">
        <v>30</v>
      </c>
      <c r="G12" s="25" t="s">
        <v>31</v>
      </c>
      <c r="H12" s="25" t="s">
        <v>68</v>
      </c>
      <c r="I12" s="51"/>
      <c r="J12" s="59"/>
      <c r="K12" s="58" t="s">
        <v>69</v>
      </c>
    </row>
    <row r="13" spans="1:11" s="3" customFormat="1">
      <c r="A13" s="13" t="s">
        <v>70</v>
      </c>
      <c r="B13" s="37" t="s">
        <v>71</v>
      </c>
      <c r="C13" s="14" t="s">
        <v>72</v>
      </c>
      <c r="D13" s="14" t="s">
        <v>73</v>
      </c>
      <c r="E13" s="17">
        <v>90</v>
      </c>
      <c r="F13" s="13" t="s">
        <v>74</v>
      </c>
      <c r="G13" s="40"/>
      <c r="H13" s="41"/>
      <c r="I13" s="59"/>
      <c r="J13" s="59"/>
    </row>
    <row r="14" spans="1:11" s="3" customFormat="1">
      <c r="A14" s="13" t="s">
        <v>75</v>
      </c>
      <c r="B14" s="37" t="s">
        <v>76</v>
      </c>
      <c r="C14" s="14" t="s">
        <v>77</v>
      </c>
      <c r="D14" s="14" t="s">
        <v>78</v>
      </c>
      <c r="E14" s="17">
        <f>20+20</f>
        <v>40</v>
      </c>
      <c r="F14" s="13" t="s">
        <v>74</v>
      </c>
      <c r="G14" s="40"/>
      <c r="H14" s="41"/>
      <c r="I14" s="59"/>
      <c r="J14" s="59"/>
    </row>
    <row r="15" spans="1:11" s="3" customFormat="1">
      <c r="A15" s="13" t="s">
        <v>79</v>
      </c>
      <c r="B15" s="37" t="s">
        <v>76</v>
      </c>
      <c r="C15" s="14" t="s">
        <v>80</v>
      </c>
      <c r="D15" s="14" t="s">
        <v>78</v>
      </c>
      <c r="E15" s="17">
        <f>70+20*2</f>
        <v>110</v>
      </c>
      <c r="F15" s="13" t="s">
        <v>74</v>
      </c>
      <c r="G15" s="40"/>
      <c r="H15" s="41"/>
      <c r="I15" s="59"/>
      <c r="J15" s="59"/>
    </row>
    <row r="16" spans="1:11" s="3" customFormat="1">
      <c r="A16" s="13" t="s">
        <v>81</v>
      </c>
      <c r="B16" s="37" t="s">
        <v>76</v>
      </c>
      <c r="C16" s="14" t="s">
        <v>82</v>
      </c>
      <c r="D16" s="14" t="s">
        <v>78</v>
      </c>
      <c r="E16" s="17">
        <v>25</v>
      </c>
      <c r="F16" s="13" t="s">
        <v>74</v>
      </c>
      <c r="G16" s="40"/>
      <c r="H16" s="41"/>
      <c r="I16" s="59"/>
      <c r="J16" s="59"/>
    </row>
    <row r="17" spans="1:10" s="3" customFormat="1">
      <c r="A17" s="13" t="s">
        <v>83</v>
      </c>
      <c r="B17" s="37" t="s">
        <v>84</v>
      </c>
      <c r="C17" s="14" t="s">
        <v>85</v>
      </c>
      <c r="D17" s="14" t="s">
        <v>73</v>
      </c>
      <c r="E17" s="17">
        <v>25</v>
      </c>
      <c r="F17" s="13" t="s">
        <v>74</v>
      </c>
      <c r="G17" s="40"/>
      <c r="H17" s="41"/>
      <c r="I17" s="59"/>
      <c r="J17" s="59"/>
    </row>
    <row r="18" spans="1:10" s="3" customFormat="1">
      <c r="A18" s="13" t="s">
        <v>86</v>
      </c>
      <c r="B18" s="37" t="s">
        <v>87</v>
      </c>
      <c r="C18" s="14" t="s">
        <v>88</v>
      </c>
      <c r="D18" s="14" t="s">
        <v>78</v>
      </c>
      <c r="E18" s="17">
        <v>25</v>
      </c>
      <c r="F18" s="13" t="s">
        <v>74</v>
      </c>
      <c r="G18" s="40"/>
      <c r="H18" s="41"/>
      <c r="I18" s="59"/>
      <c r="J18" s="59"/>
    </row>
    <row r="19" spans="1:10" s="3" customFormat="1">
      <c r="A19" s="13" t="s">
        <v>89</v>
      </c>
      <c r="B19" s="37" t="s">
        <v>90</v>
      </c>
      <c r="C19" s="14" t="s">
        <v>91</v>
      </c>
      <c r="D19" s="14" t="s">
        <v>78</v>
      </c>
      <c r="E19" s="17">
        <v>25</v>
      </c>
      <c r="F19" s="13" t="s">
        <v>74</v>
      </c>
      <c r="G19" s="40"/>
      <c r="H19" s="41"/>
      <c r="I19" s="59"/>
      <c r="J19" s="59"/>
    </row>
    <row r="20" spans="1:10" s="3" customFormat="1">
      <c r="A20" s="13" t="s">
        <v>92</v>
      </c>
      <c r="B20" s="37" t="s">
        <v>93</v>
      </c>
      <c r="C20" s="14" t="s">
        <v>94</v>
      </c>
      <c r="D20" s="14" t="s">
        <v>73</v>
      </c>
      <c r="E20" s="17">
        <v>30</v>
      </c>
      <c r="F20" s="13" t="s">
        <v>74</v>
      </c>
      <c r="G20" s="40"/>
      <c r="H20" s="41"/>
      <c r="I20" s="59"/>
      <c r="J20" s="59"/>
    </row>
    <row r="21" spans="1:10" s="3" customFormat="1">
      <c r="A21" s="13" t="s">
        <v>95</v>
      </c>
      <c r="B21" s="37" t="s">
        <v>96</v>
      </c>
      <c r="C21" s="14" t="s">
        <v>97</v>
      </c>
      <c r="D21" s="14" t="s">
        <v>78</v>
      </c>
      <c r="E21" s="17">
        <f>20*4</f>
        <v>80</v>
      </c>
      <c r="F21" s="13" t="s">
        <v>74</v>
      </c>
      <c r="G21" s="40"/>
      <c r="H21" s="41"/>
      <c r="I21" s="59"/>
      <c r="J21" s="59"/>
    </row>
    <row r="22" spans="1:10" s="3" customFormat="1">
      <c r="A22" s="13" t="s">
        <v>98</v>
      </c>
      <c r="B22" s="37" t="s">
        <v>99</v>
      </c>
      <c r="C22" s="14"/>
      <c r="D22" s="14"/>
      <c r="E22" s="17">
        <v>1</v>
      </c>
      <c r="F22" s="13" t="s">
        <v>30</v>
      </c>
      <c r="G22" s="40"/>
      <c r="H22" s="41"/>
      <c r="I22" s="59"/>
      <c r="J22" s="59"/>
    </row>
    <row r="23" spans="1:10" s="3" customFormat="1" ht="17.25" customHeight="1">
      <c r="A23" s="13" t="s">
        <v>100</v>
      </c>
      <c r="B23" s="37" t="s">
        <v>101</v>
      </c>
      <c r="C23" s="14" t="s">
        <v>102</v>
      </c>
      <c r="D23" s="14"/>
      <c r="E23" s="17">
        <v>1</v>
      </c>
      <c r="F23" s="13" t="s">
        <v>103</v>
      </c>
      <c r="G23" s="41"/>
      <c r="H23" s="41"/>
      <c r="I23" s="59"/>
      <c r="J23" s="59"/>
    </row>
    <row r="24" spans="1:10" s="3" customFormat="1" ht="17.25" customHeight="1">
      <c r="A24" s="13"/>
      <c r="B24" s="37"/>
      <c r="C24" s="14"/>
      <c r="D24" s="14"/>
      <c r="E24" s="17"/>
      <c r="F24" s="13"/>
      <c r="G24" s="41"/>
      <c r="H24" s="41"/>
      <c r="I24" s="59"/>
      <c r="J24" s="59"/>
    </row>
    <row r="25" spans="1:10" s="2" customFormat="1" ht="26.25" customHeight="1">
      <c r="A25" s="9"/>
      <c r="B25" s="10" t="s">
        <v>104</v>
      </c>
      <c r="C25" s="11"/>
      <c r="D25" s="11"/>
      <c r="E25" s="12"/>
      <c r="F25" s="11"/>
      <c r="G25" s="12"/>
      <c r="H25" s="11"/>
      <c r="I25" s="49"/>
      <c r="J25" s="50"/>
    </row>
    <row r="26" spans="1:10" s="3" customFormat="1" ht="36">
      <c r="A26" s="13" t="s">
        <v>12</v>
      </c>
      <c r="B26" s="37" t="s">
        <v>105</v>
      </c>
      <c r="C26" s="37" t="s">
        <v>106</v>
      </c>
      <c r="D26" s="14"/>
      <c r="E26" s="42">
        <v>3.58</v>
      </c>
      <c r="F26" s="13" t="s">
        <v>107</v>
      </c>
      <c r="G26" s="41"/>
      <c r="H26" s="41"/>
      <c r="I26" s="59"/>
      <c r="J26" s="59"/>
    </row>
    <row r="27" spans="1:10" s="3" customFormat="1" ht="24">
      <c r="A27" s="13" t="s">
        <v>19</v>
      </c>
      <c r="B27" s="67" t="s">
        <v>108</v>
      </c>
      <c r="C27" s="14" t="s">
        <v>109</v>
      </c>
      <c r="D27" s="14"/>
      <c r="E27" s="42">
        <v>3.58</v>
      </c>
      <c r="F27" s="13" t="s">
        <v>107</v>
      </c>
      <c r="G27" s="41"/>
      <c r="H27" s="41"/>
      <c r="I27" s="59"/>
      <c r="J27" s="59"/>
    </row>
    <row r="28" spans="1:10" s="3" customFormat="1">
      <c r="A28" s="13" t="s">
        <v>26</v>
      </c>
      <c r="B28" s="68"/>
      <c r="C28" s="14" t="s">
        <v>110</v>
      </c>
      <c r="D28" s="14"/>
      <c r="E28" s="42">
        <f>2.105*2</f>
        <v>4.21</v>
      </c>
      <c r="F28" s="13" t="s">
        <v>111</v>
      </c>
      <c r="G28" s="41"/>
      <c r="H28" s="41"/>
      <c r="I28" s="59"/>
      <c r="J28" s="59"/>
    </row>
    <row r="29" spans="1:10" s="3" customFormat="1" ht="24">
      <c r="A29" s="13" t="s">
        <v>34</v>
      </c>
      <c r="B29" s="37" t="s">
        <v>112</v>
      </c>
      <c r="C29" s="14" t="s">
        <v>113</v>
      </c>
      <c r="D29" s="14"/>
      <c r="E29" s="42">
        <f>SUM(E30:E31)</f>
        <v>63.295349999999999</v>
      </c>
      <c r="F29" s="13" t="s">
        <v>107</v>
      </c>
      <c r="G29" s="41"/>
      <c r="H29" s="41"/>
      <c r="I29" s="59"/>
      <c r="J29" s="59"/>
    </row>
    <row r="30" spans="1:10" s="3" customFormat="1" ht="24">
      <c r="A30" s="13" t="s">
        <v>40</v>
      </c>
      <c r="B30" s="37" t="s">
        <v>114</v>
      </c>
      <c r="C30" s="14" t="s">
        <v>115</v>
      </c>
      <c r="D30" s="14"/>
      <c r="E30" s="42">
        <f>1.86*2.86</f>
        <v>5.3196000000000003</v>
      </c>
      <c r="F30" s="13" t="s">
        <v>107</v>
      </c>
      <c r="G30" s="41"/>
      <c r="H30" s="41"/>
      <c r="I30" s="59"/>
      <c r="J30" s="59"/>
    </row>
    <row r="31" spans="1:10" s="3" customFormat="1" ht="17.25" customHeight="1">
      <c r="A31" s="13" t="s">
        <v>47</v>
      </c>
      <c r="B31" s="37" t="s">
        <v>116</v>
      </c>
      <c r="C31" s="14" t="s">
        <v>117</v>
      </c>
      <c r="D31" s="14"/>
      <c r="E31" s="42">
        <f>2.215*(7.65+0.9+6.3+0.45)+0.975*(0.89+1.795+0.895)+2.05*(0.2+8.15+0.125)+0.9*(0.89+1.795+0.895)</f>
        <v>57.975749999999998</v>
      </c>
      <c r="F31" s="13" t="s">
        <v>107</v>
      </c>
      <c r="G31" s="41"/>
      <c r="H31" s="41"/>
      <c r="I31" s="59"/>
      <c r="J31" s="59"/>
    </row>
    <row r="32" spans="1:10" s="3" customFormat="1" ht="17.25" customHeight="1">
      <c r="A32" s="13" t="s">
        <v>53</v>
      </c>
      <c r="B32" s="37" t="s">
        <v>118</v>
      </c>
      <c r="C32" s="14" t="s">
        <v>119</v>
      </c>
      <c r="D32" s="14"/>
      <c r="E32" s="42">
        <f>8.475*8.045+6.3*2.215</f>
        <v>82.135874999999999</v>
      </c>
      <c r="F32" s="13" t="s">
        <v>107</v>
      </c>
      <c r="G32" s="41"/>
      <c r="H32" s="41"/>
      <c r="I32" s="59"/>
      <c r="J32" s="59"/>
    </row>
    <row r="33" spans="1:10" s="3" customFormat="1" ht="17.25" customHeight="1">
      <c r="A33" s="13" t="s">
        <v>58</v>
      </c>
      <c r="B33" s="37" t="s">
        <v>120</v>
      </c>
      <c r="C33" s="14" t="s">
        <v>119</v>
      </c>
      <c r="D33" s="14"/>
      <c r="E33" s="42">
        <f>+E32</f>
        <v>82.135874999999999</v>
      </c>
      <c r="F33" s="13" t="s">
        <v>107</v>
      </c>
      <c r="G33" s="41"/>
      <c r="H33" s="41"/>
      <c r="I33" s="59"/>
      <c r="J33" s="59"/>
    </row>
    <row r="34" spans="1:10" s="3" customFormat="1" ht="36">
      <c r="A34" s="13" t="s">
        <v>64</v>
      </c>
      <c r="B34" s="37" t="s">
        <v>121</v>
      </c>
      <c r="C34" s="14" t="s">
        <v>122</v>
      </c>
      <c r="D34" s="14"/>
      <c r="E34" s="43">
        <f>+E29</f>
        <v>63.295349999999999</v>
      </c>
      <c r="F34" s="13" t="s">
        <v>107</v>
      </c>
      <c r="G34" s="41"/>
      <c r="H34" s="41"/>
      <c r="I34" s="59"/>
      <c r="J34" s="59"/>
    </row>
    <row r="35" spans="1:10" s="3" customFormat="1" ht="32.25" customHeight="1">
      <c r="A35" s="13"/>
      <c r="B35" s="64" t="s">
        <v>123</v>
      </c>
      <c r="C35" s="65"/>
      <c r="D35" s="65"/>
      <c r="E35" s="65"/>
      <c r="F35" s="65"/>
      <c r="G35" s="66"/>
      <c r="H35" s="66"/>
      <c r="I35" s="65"/>
      <c r="J35" s="69">
        <f>196810*2</f>
        <v>393620</v>
      </c>
    </row>
    <row r="36" spans="1:10" s="3" customFormat="1" ht="32.25" customHeight="1">
      <c r="A36" s="44"/>
      <c r="B36" s="45"/>
      <c r="C36" s="46"/>
      <c r="D36" s="46"/>
      <c r="E36" s="46"/>
      <c r="F36" s="46"/>
      <c r="G36" s="2"/>
      <c r="H36" s="2"/>
      <c r="I36" s="46"/>
      <c r="J36" s="60"/>
    </row>
    <row r="37" spans="1:10" s="3" customFormat="1">
      <c r="G37" s="2"/>
      <c r="H37" s="2"/>
      <c r="J37" s="60"/>
    </row>
    <row r="38" spans="1:10" s="3" customFormat="1">
      <c r="G38" s="2"/>
      <c r="H38" s="2"/>
      <c r="J38" s="60"/>
    </row>
    <row r="39" spans="1:10" s="3" customFormat="1">
      <c r="G39" s="2"/>
      <c r="H39" s="2"/>
      <c r="J39" s="60"/>
    </row>
  </sheetData>
  <mergeCells count="3">
    <mergeCell ref="A1:J1"/>
    <mergeCell ref="B35:I35"/>
    <mergeCell ref="B27:B28"/>
  </mergeCells>
  <phoneticPr fontId="25" type="noConversion"/>
  <printOptions horizontalCentered="1"/>
  <pageMargins left="0.48749999999999999" right="0.48749999999999999" top="0.70833333333333304" bottom="0.74791666666666701" header="0.31458333333333299" footer="0.31458333333333299"/>
  <pageSetup paperSize="9" scale="73" orientation="portrait" r:id="rId1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</dc:creator>
  <cp:lastModifiedBy>A</cp:lastModifiedBy>
  <cp:lastPrinted>2020-07-07T02:09:00Z</cp:lastPrinted>
  <dcterms:created xsi:type="dcterms:W3CDTF">2018-10-25T13:57:00Z</dcterms:created>
  <dcterms:modified xsi:type="dcterms:W3CDTF">2020-07-24T05:41:40Z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