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1"/>
  </bookViews>
  <sheets>
    <sheet name="总计" sheetId="1" r:id="rId1"/>
    <sheet name="大型多功能厅" sheetId="2" r:id="rId2"/>
    <sheet name="小型会议室" sheetId="3" r:id="rId3"/>
  </sheets>
  <externalReferences>
    <externalReference r:id="rId6"/>
  </externalReferences>
  <definedNames>
    <definedName name="pn0" localSheetId="1">'大型多功能厅'!#REF!</definedName>
  </definedNames>
  <calcPr fullCalcOnLoad="1"/>
</workbook>
</file>

<file path=xl/sharedStrings.xml><?xml version="1.0" encoding="utf-8"?>
<sst xmlns="http://schemas.openxmlformats.org/spreadsheetml/2006/main" count="278" uniqueCount="158">
  <si>
    <t>酒店会议室音响设备报价清单</t>
  </si>
  <si>
    <t>呈送</t>
  </si>
  <si>
    <t>日期：2014.6.30</t>
  </si>
  <si>
    <t>计划</t>
  </si>
  <si>
    <t>上海雍阳电子科技有限公司</t>
  </si>
  <si>
    <t>联系人：耿以才   15221297216</t>
  </si>
  <si>
    <t>NO.</t>
  </si>
  <si>
    <t>ENGINEERING ITEM</t>
  </si>
  <si>
    <t>AMOUNT</t>
  </si>
  <si>
    <t>序号</t>
  </si>
  <si>
    <r>
      <t>工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黑体"/>
        <family val="0"/>
      </rPr>
      <t>程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黑体"/>
        <family val="0"/>
      </rPr>
      <t>项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黑体"/>
        <family val="0"/>
      </rPr>
      <t>目</t>
    </r>
  </si>
  <si>
    <r>
      <t>金</t>
    </r>
    <r>
      <rPr>
        <b/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黑体"/>
        <family val="0"/>
      </rPr>
      <t>额</t>
    </r>
  </si>
  <si>
    <t>一</t>
  </si>
  <si>
    <t>多功能厅会议室</t>
  </si>
  <si>
    <t>二</t>
  </si>
  <si>
    <t>小会议室</t>
  </si>
  <si>
    <t>三</t>
  </si>
  <si>
    <t>安装调试费15%</t>
  </si>
  <si>
    <t>四</t>
  </si>
  <si>
    <t>设计费3%</t>
  </si>
  <si>
    <t>五</t>
  </si>
  <si>
    <t>差旅费</t>
  </si>
  <si>
    <t>六</t>
  </si>
  <si>
    <t>增值税9%</t>
  </si>
  <si>
    <t>七</t>
  </si>
  <si>
    <t>以上合计</t>
  </si>
  <si>
    <t>TOTAL（RMB）</t>
  </si>
  <si>
    <t>圆整</t>
  </si>
  <si>
    <t>累计金额（人民币）</t>
  </si>
  <si>
    <t>承诺：本公司所售设备为100%正品行货，三包齐全。客户收到货后如与合同要求的型号规格不同或非原装正品，可以立即无条件退货，来回运费由乙方承担</t>
  </si>
  <si>
    <r>
      <t>一、付款方式：合同签订后付定金30%贰万柒仟柒佰柒拾柒点陆圆（即付人民币：27777.6元），发货前付合同总额的60%伍万伍仟伍佰伍拾伍点贰圆（即付人民币：55555.2元），安装调试完毕付合同总额的10%玖仟贰佰伍拾玖点贰圆（即付人民币：9259.2元）（安装调试完毕，七天内付清全款，每逾期一天按合同总额的1%作为逾期金补偿给乙方。）</t>
    </r>
    <r>
      <rPr>
        <sz val="10"/>
        <color indexed="10"/>
        <rFont val="宋体"/>
        <family val="0"/>
      </rPr>
      <t>（合同签订后付全款）</t>
    </r>
  </si>
  <si>
    <t>二、质保：质保期1年，质保期内甲方只要付来回运费即可，其余零配件费用由乙方负责，终身维护，质保期之后乙方只收取零配件成本费，来回运费由甲方承担。</t>
  </si>
  <si>
    <t xml:space="preserve">三、货期：付定金后7天内发货（ 付全款后第二天发货），运输时间为3-4天。（安装调试时间：3-7天。）
发货点：本公司物流仓库有三个点：广东，上海，河北，大部分主设备由广东发出，进口商品多数由上海发出，河北仓库负责北方地区的部分物流。
                                                                                          </t>
  </si>
  <si>
    <t>四、安装调试：乙方负责音响设备的设计、布线、供货、安装及调试工作。 （乙方负责灯光音响设备的供货、主设备安装调试工作，其余桁架，强弱电开孔开槽布管布线均由甲方安排装修公司完成，我方提供技术指导。）或者（乙方只负责供货）</t>
  </si>
  <si>
    <t>五、收货地址：  江苏省南通市海安县角斜镇初级中学          收货人：    余晶晶                联系电话：15366373629</t>
  </si>
  <si>
    <t>甲方：</t>
  </si>
  <si>
    <t>乙方：上海雍阳电子科技有限公司</t>
  </si>
  <si>
    <t>联系电话：</t>
  </si>
  <si>
    <t>联系电话：15221297216</t>
  </si>
  <si>
    <t>联系人：</t>
  </si>
  <si>
    <t>联系人：耿以才</t>
  </si>
  <si>
    <t>法人或受权人签字盖章：</t>
  </si>
  <si>
    <t>日期   年    月   日</t>
  </si>
  <si>
    <t>日期：2014 年 5 月 20日</t>
  </si>
  <si>
    <t>中国音响采购中心</t>
  </si>
  <si>
    <t>www.audiopcc.com</t>
  </si>
  <si>
    <t>电话：</t>
  </si>
  <si>
    <t>021-60529679</t>
  </si>
  <si>
    <t>多功能厅会议室音响系统（约500平米）</t>
  </si>
  <si>
    <t>设备名称</t>
  </si>
  <si>
    <t>品牌</t>
  </si>
  <si>
    <t>型号</t>
  </si>
  <si>
    <t>技术参数</t>
  </si>
  <si>
    <t>国别</t>
  </si>
  <si>
    <t>单位</t>
  </si>
  <si>
    <t>数量</t>
  </si>
  <si>
    <t>备注</t>
  </si>
  <si>
    <t>一、音响系统</t>
  </si>
  <si>
    <t>调音台</t>
  </si>
  <si>
    <t>YAMAHA</t>
  </si>
  <si>
    <t>MG166C</t>
  </si>
  <si>
    <t>10路话筒线路输入,4组立体声,4编组,立体声输出,</t>
  </si>
  <si>
    <t>日本</t>
  </si>
  <si>
    <t>台</t>
  </si>
  <si>
    <t>主音箱</t>
  </si>
  <si>
    <t>YY  audio</t>
  </si>
  <si>
    <t>YA215</t>
  </si>
  <si>
    <t>频率响应   40Hz-18kHz
单元组成   2×15"(385mm)/4" voice coil LF
1×2"(50mm)/3" voice coil HF
额定功率   1200W RMS,4800W peak
灵敏度   101dB 1watt/1 metre
声压级   131dB continuous,137 dB peak
额定阻抗   4 ohms nominal
指向性   90°×50°
分频点   1.5kHz passive
输入方式   2×Speakon NL4
包装尺寸   660mm×605mm×1250mm
净重   70 kg/pc</t>
  </si>
  <si>
    <t>中国</t>
  </si>
  <si>
    <t>只</t>
  </si>
  <si>
    <t>辅助音箱</t>
  </si>
  <si>
    <t>YA15</t>
  </si>
  <si>
    <t>频率响应范围：40HZ-18HZ；单元组成：1X15"(385mm)/3"1X1.4"(36mm)/1.7；额定功率：400W RMS,1600Wpeak；灵敏度：98db/1watt/1metre；声压级：124db continuous;130db peak;额定阻抗：8 ohms nominal;</t>
  </si>
  <si>
    <t>返听音箱</t>
  </si>
  <si>
    <t>YA12</t>
  </si>
  <si>
    <t>频率响应范围：50HZ-18HZ；单元组成：1X12"(300mm)3"1X1"(25mm)1.7；额定功率：300W RMS,1200Wpeak；灵敏度：97db/1watt/1metre；声压级：122db continuous;128db peak;额定阻抗：8 ohms nominal;</t>
  </si>
  <si>
    <t>低音音箱</t>
  </si>
  <si>
    <t>YA118B</t>
  </si>
  <si>
    <t>频率响应范围：40HZ-150HZ；单元组成：1X18"(460mm)/4；额定功率：600W RMS,2400Wpeak；灵敏度：100db/1watt/1metre；声压级：128db continuous;134db peak;额定阻抗：8 ohms nominal;</t>
  </si>
  <si>
    <t>主音功放</t>
  </si>
  <si>
    <t>UA2600</t>
  </si>
  <si>
    <t xml:space="preserve"> 立体声功率:2×1300W,1KHz0.1 THD 4Ω:2×2000W ,桥按功率:3600W ,1KHz0.1 THD 4Ω:5800W,信噪比:120db 转换率:80V/μS,阻尼系数:620:1,频响:+/-0.1db,20Hz+20KHZ </t>
  </si>
  <si>
    <t>辅助音箱功放</t>
  </si>
  <si>
    <t>UA1200</t>
  </si>
  <si>
    <t xml:space="preserve">立体声功率: 600W,1KHz0.1 THD 4:900W ,桥按功率:1800W,1KHz0.1 THD 4:2000W ,信噪比:105db ,转换率:80V/μS,阻尼系数:500:1,频响:+/-0.1db,20Hz+20KHZ 
</t>
  </si>
  <si>
    <t>返听音箱功放</t>
  </si>
  <si>
    <t>UA800</t>
  </si>
  <si>
    <t xml:space="preserve">立体声功率:400W,1KHz0.1 THD 4:600W ,桥按功率:   1000W , 
1KHz0.1 THD 4 1200W ,信噪比:105db ,转换率:60V/μS 
 ,阻尼系数:450:1 频响:+/-0.1db,20Hz+20KHZ 
</t>
  </si>
  <si>
    <t>低音音箱功放</t>
  </si>
  <si>
    <t>UA1600</t>
  </si>
  <si>
    <t xml:space="preserve">立体声功率:800W ,1KHz0.1 THD 4:1200W ,桥按功率:2000W, 1KHz0.1 THD 4:2400W ,信噪比:106db,转换率:80V/μS,阻尼系数: 550:1,频响:+/-0.1db,20Hz+20KHZ </t>
  </si>
  <si>
    <t>无线话筒</t>
  </si>
  <si>
    <t>BS-T65</t>
  </si>
  <si>
    <r>
      <t xml:space="preserve">①采用 UHF超高频段，DPLL数字锁相环多信道频率合成技术； ②真正的分集式无线接收技术，复杂环境，使用更流畅； ③提供 200个信道选择,方便多套机器使用，轻松避开其它干扰； ④先进的红外线自动对频技术，发射机自动追锁接收机频率； ⑤金属手持管体，彩色液晶显示屏，处处彰显高贵品质； ⑥特设接收灵敏度调节，高低功率发射转换功能，应对不同环境； ⑦极强的通用性，各通道发射器可对频后互换使用，维护方便； ⑧手持，领夹发射器，采用两节五号普通碱性电池供电； ⑨频率范围：740-790mHz； ⑩调制方式：宽带 FM； </t>
    </r>
    <r>
      <rPr>
        <sz val="10"/>
        <color indexed="8"/>
        <rFont val="MS Gothic"/>
        <family val="3"/>
      </rPr>
      <t>⑪</t>
    </r>
    <r>
      <rPr>
        <sz val="10"/>
        <color indexed="8"/>
        <rFont val="宋体"/>
        <family val="0"/>
      </rPr>
      <t xml:space="preserve">可调范围：50mHz  ； </t>
    </r>
    <r>
      <rPr>
        <sz val="10"/>
        <color indexed="8"/>
        <rFont val="MS Gothic"/>
        <family val="3"/>
      </rPr>
      <t>⑫</t>
    </r>
    <r>
      <rPr>
        <sz val="10"/>
        <color indexed="8"/>
        <rFont val="宋体"/>
        <family val="0"/>
      </rPr>
      <t xml:space="preserve">信道数目：  200  ； </t>
    </r>
    <r>
      <rPr>
        <sz val="10"/>
        <color indexed="8"/>
        <rFont val="MS Gothic"/>
        <family val="3"/>
      </rPr>
      <t>⑬</t>
    </r>
    <r>
      <rPr>
        <sz val="10"/>
        <color indexed="8"/>
        <rFont val="宋体"/>
        <family val="0"/>
      </rPr>
      <t xml:space="preserve">信道间隔：250KHz  ； </t>
    </r>
    <r>
      <rPr>
        <sz val="10"/>
        <color indexed="8"/>
        <rFont val="MS Gothic"/>
        <family val="3"/>
      </rPr>
      <t>⑭</t>
    </r>
    <r>
      <rPr>
        <sz val="10"/>
        <color indexed="8"/>
        <rFont val="宋体"/>
        <family val="0"/>
      </rPr>
      <t xml:space="preserve">频率稳定度：±0.005%以内； </t>
    </r>
    <r>
      <rPr>
        <sz val="10"/>
        <color indexed="8"/>
        <rFont val="MS Gothic"/>
        <family val="3"/>
      </rPr>
      <t>⑮</t>
    </r>
    <r>
      <rPr>
        <sz val="10"/>
        <color indexed="8"/>
        <rFont val="宋体"/>
        <family val="0"/>
      </rPr>
      <t xml:space="preserve">动态范围：100dB  ； </t>
    </r>
    <r>
      <rPr>
        <sz val="10"/>
        <color indexed="8"/>
        <rFont val="MS Gothic"/>
        <family val="3"/>
      </rPr>
      <t>⑯</t>
    </r>
    <r>
      <rPr>
        <sz val="10"/>
        <color indexed="8"/>
        <rFont val="宋体"/>
        <family val="0"/>
      </rPr>
      <t xml:space="preserve">最大频偏：±45KHz  ； </t>
    </r>
    <r>
      <rPr>
        <sz val="10"/>
        <color indexed="8"/>
        <rFont val="MS Gothic"/>
        <family val="3"/>
      </rPr>
      <t>⑰</t>
    </r>
    <r>
      <rPr>
        <sz val="10"/>
        <color indexed="8"/>
        <rFont val="宋体"/>
        <family val="0"/>
      </rPr>
      <t xml:space="preserve">音频响应：  80Hz-18KHz(±3dB)； </t>
    </r>
    <r>
      <rPr>
        <sz val="10"/>
        <color indexed="8"/>
        <rFont val="MS Gothic"/>
        <family val="3"/>
      </rPr>
      <t>⑱</t>
    </r>
    <r>
      <rPr>
        <sz val="10"/>
        <color indexed="8"/>
        <rFont val="宋体"/>
        <family val="0"/>
      </rPr>
      <t xml:space="preserve">综合信噪比：&gt;105dB； </t>
    </r>
    <r>
      <rPr>
        <sz val="10"/>
        <color indexed="8"/>
        <rFont val="MS Gothic"/>
        <family val="3"/>
      </rPr>
      <t>⑲</t>
    </r>
    <r>
      <rPr>
        <sz val="10"/>
        <color indexed="8"/>
        <rFont val="宋体"/>
        <family val="0"/>
      </rPr>
      <t xml:space="preserve">综合失真：≤0.5%  ； </t>
    </r>
    <r>
      <rPr>
        <sz val="10"/>
        <color indexed="8"/>
        <rFont val="MS Gothic"/>
        <family val="3"/>
      </rPr>
      <t>⑳</t>
    </r>
    <r>
      <rPr>
        <sz val="10"/>
        <color indexed="8"/>
        <rFont val="宋体"/>
        <family val="0"/>
      </rPr>
      <t>工作温度：-10℃--+40℃。</t>
    </r>
  </si>
  <si>
    <t>套</t>
  </si>
  <si>
    <t>音频处理器</t>
  </si>
  <si>
    <t>KA500</t>
  </si>
  <si>
    <t>2输入6输出多种分频模式,采用DSP技术，每个通道输出有-40dB～+6dB增益 控制，步距：0.5dB每个通道输出有限制,低通分频范围20Hz～20KHz，377个 分频点,高通分频范围＜10Hz～16KHz，380个分频点,分频滤波器类型和斜率 多种选择，每个通道输出带有5段参量均衡</t>
  </si>
  <si>
    <t>效果器</t>
  </si>
  <si>
    <t>REV100</t>
  </si>
  <si>
    <t>双通道专业数码混响器,内置99种预制效果</t>
  </si>
  <si>
    <t>原装正品</t>
  </si>
  <si>
    <t>均衡器</t>
  </si>
  <si>
    <t>dbx</t>
  </si>
  <si>
    <t>①双路，31段均衡器,带反馈显示； ②频率响应：20Hz—20KHz ±1.5dB； ③总谐波失真：&lt;1%，信噪比：≥98 Db</t>
  </si>
  <si>
    <t>美国</t>
  </si>
  <si>
    <t>电源时序器</t>
  </si>
  <si>
    <t>NPW80</t>
  </si>
  <si>
    <t>8路电源时序器，方便连接，插座依次先后上电、关电， 单路2000W输出，总输出12000W</t>
  </si>
  <si>
    <t>DVD</t>
  </si>
  <si>
    <t>SONY</t>
  </si>
  <si>
    <t>BDP-S590</t>
  </si>
  <si>
    <t>光盘放入方式: 托盘式可播放压缩碟片格式: MPEG4 DivX CD DVD品牌: Sony/索尼型号: BDP-S590视频输出端口: 复合视频(Vidio) 色差分量(YCbCr/YPbPr) HDMI音视频扩展接口: USB接口音频输出端口: 左右声道 同轴 光纤视频制式: NTSC/PAL机身颜色: 标配含票含线赠50G3D碟十张 标配含票含线赠50G3D碟5张 标配+3D眼镜2个 标配+3D眼镜1个 标配含发票含线赠正版3d碟一张 标配含发票含线赠正版2d碟一张 标配含发票含原装HDMI线播放器类型: 蓝光播放器售后服务: 全国联保逐行扫描: 支持产品功耗: 11W-19W外形尺寸: 430mm×199mm×42mm产品重量: 1.5KG</t>
  </si>
  <si>
    <t>小计</t>
  </si>
  <si>
    <t>二、流动演出灯光系统</t>
  </si>
  <si>
    <r>
      <t>2</t>
    </r>
    <r>
      <rPr>
        <sz val="10"/>
        <rFont val="宋体"/>
        <family val="0"/>
      </rPr>
      <t>00W光束</t>
    </r>
  </si>
  <si>
    <t>KELEK</t>
  </si>
  <si>
    <t>YA052</t>
  </si>
  <si>
    <t>国际标准DMX512信号控制。
·灯泡：高效飞利浦投影灯泡      功率：200W     光通量为59500lm，色温可达8000K。
·颜色盘:14+1个色片组成，
·图案盘:17+1个图案效果。
·效果轮：一个可旋转的八棱镜，一个雾化镜。
·可正反方向旋转并具有棱镜定位功能。调焦，变焦，液晶显示屏。
·采用光电复位系统，当偶然发生误动后，可自动检索复位。
·水平540°，解析度8Bit/16Bit
·垂直270°，解析度8Bit/16Bit。
·光学器件，3片透镜式镜头组，变焦0-3.9度，电子聚焦20米处·过热保护。
·电源：100-240V，50/60Hz
·功率：250W
·IP防护等级:IP20
·电感镇流器和AC/DC开关电源。
·尺寸：330（长）×450（宽）×480（高）mm
·净重：15</t>
  </si>
  <si>
    <t>带航空柜</t>
  </si>
  <si>
    <t>3W*54颗LED PAR灯</t>
  </si>
  <si>
    <t>YE046B</t>
  </si>
  <si>
    <t>54颗RGBW灯珠 手拉手线</t>
  </si>
  <si>
    <t>不防水</t>
  </si>
  <si>
    <t>灯控台</t>
  </si>
  <si>
    <t>YK012A</t>
  </si>
  <si>
    <t>240控制台</t>
  </si>
  <si>
    <t>二、辅材</t>
  </si>
  <si>
    <t>设备机柜</t>
  </si>
  <si>
    <t>24U</t>
  </si>
  <si>
    <t>线材辅材</t>
  </si>
  <si>
    <t>批</t>
  </si>
  <si>
    <t>灯架</t>
  </si>
  <si>
    <t>自备</t>
  </si>
  <si>
    <t>总计</t>
  </si>
  <si>
    <t>吴中连</t>
  </si>
  <si>
    <t>小会议室音响系统（约70平米）</t>
  </si>
  <si>
    <t>单价</t>
  </si>
  <si>
    <t>类似图</t>
  </si>
  <si>
    <t>MG124C</t>
  </si>
  <si>
    <t>6路话筒线路输入,4组立体声,2编组,立体声输出</t>
  </si>
  <si>
    <t>音箱</t>
  </si>
  <si>
    <t>功放</t>
  </si>
  <si>
    <t>会议话筒</t>
  </si>
  <si>
    <t>ML-7000</t>
  </si>
  <si>
    <t>最多可供16个不同频率选择，同时使用4套互不干扰，话筒开启时，音头发光环点亮，话筒设有低电警告指示灯，具有独立的输出和混合输出功能，可接调音台或功率放大器电源供电</t>
  </si>
  <si>
    <t>二、视频系统</t>
  </si>
  <si>
    <t>投影机</t>
  </si>
  <si>
    <t>松下</t>
  </si>
  <si>
    <t>PT-BX41</t>
  </si>
  <si>
    <t>投影尺寸：40-300英寸
屏幕比例：4:3
投影技术：3LCD
投影机特性：互动
亮度：4000流明
对比度：2000:1</t>
  </si>
  <si>
    <t>投影幕</t>
  </si>
  <si>
    <t>红叶</t>
  </si>
  <si>
    <t>120寸</t>
  </si>
  <si>
    <t>幅</t>
  </si>
  <si>
    <t>三、辅材</t>
  </si>
  <si>
    <t>桌面话筒架</t>
  </si>
  <si>
    <t>16U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</si>
</sst>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[DBNum1][$-804]yyyy&quot;年&quot;m&quot;月&quot;d&quot;日&quot;"/>
    <numFmt numFmtId="179" formatCode="&quot;￥&quot;#,##0.00_);[Red]\(&quot;￥&quot;#,##0.00\)"/>
    <numFmt numFmtId="180" formatCode="&quot;￥&quot;#,##0_);[Red]\(&quot;￥&quot;#,##0\)"/>
    <numFmt numFmtId="181" formatCode="0.00_);[Red]\(0.00\)"/>
    <numFmt numFmtId="182" formatCode="[DBNum2][$-804]General"/>
  </numFmts>
  <fonts count="49">
    <font>
      <sz val="12"/>
      <name val="宋体"/>
      <family val="0"/>
    </font>
    <font>
      <sz val="12"/>
      <color indexed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9"/>
      <color indexed="12"/>
      <name val="Arial"/>
      <family val="2"/>
    </font>
    <font>
      <sz val="10"/>
      <color indexed="14"/>
      <name val="宋体"/>
      <family val="0"/>
    </font>
    <font>
      <sz val="12"/>
      <name val="Times New Roman"/>
      <family val="1"/>
    </font>
    <font>
      <b/>
      <sz val="22"/>
      <color indexed="60"/>
      <name val="黑体"/>
      <family val="0"/>
    </font>
    <font>
      <sz val="12"/>
      <color indexed="18"/>
      <name val="宋体"/>
      <family val="0"/>
    </font>
    <font>
      <u val="single"/>
      <sz val="12"/>
      <color indexed="18"/>
      <name val="宋体"/>
      <family val="0"/>
    </font>
    <font>
      <sz val="12"/>
      <color indexed="18"/>
      <name val="Times New Roman"/>
      <family val="1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黑体"/>
      <family val="0"/>
    </font>
    <font>
      <b/>
      <sz val="11"/>
      <color indexed="63"/>
      <name val="黑体"/>
      <family val="0"/>
    </font>
    <font>
      <b/>
      <sz val="10"/>
      <name val="黑体"/>
      <family val="0"/>
    </font>
    <font>
      <b/>
      <sz val="11"/>
      <name val="宋体"/>
      <family val="0"/>
    </font>
    <font>
      <b/>
      <sz val="11"/>
      <color indexed="63"/>
      <name val="Arial"/>
      <family val="2"/>
    </font>
    <font>
      <b/>
      <sz val="11"/>
      <name val="黑体"/>
      <family val="0"/>
    </font>
    <font>
      <b/>
      <sz val="12"/>
      <color indexed="60"/>
      <name val="宋体"/>
      <family val="0"/>
    </font>
    <font>
      <sz val="12"/>
      <color indexed="6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MS Gothic"/>
      <family val="3"/>
    </font>
    <font>
      <b/>
      <sz val="10"/>
      <color indexed="63"/>
      <name val="Times New Roman"/>
      <family val="1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8.25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29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8" borderId="0" applyNumberFormat="0" applyBorder="0" applyAlignment="0" applyProtection="0"/>
    <xf numFmtId="0" fontId="35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3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8" applyNumberFormat="0" applyFill="0" applyAlignment="0" applyProtection="0"/>
    <xf numFmtId="0" fontId="11" fillId="0" borderId="0">
      <alignment/>
      <protection/>
    </xf>
    <xf numFmtId="0" fontId="43" fillId="0" borderId="9" applyNumberFormat="0" applyFill="0" applyAlignment="0" applyProtection="0"/>
    <xf numFmtId="0" fontId="32" fillId="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9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25" applyNumberFormat="1" applyFill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17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/>
    </xf>
    <xf numFmtId="0" fontId="7" fillId="17" borderId="15" xfId="0" applyNumberFormat="1" applyFont="1" applyFill="1" applyBorder="1" applyAlignment="1">
      <alignment horizontal="left" vertical="center" wrapText="1"/>
    </xf>
    <xf numFmtId="0" fontId="7" fillId="17" borderId="16" xfId="0" applyNumberFormat="1" applyFont="1" applyFill="1" applyBorder="1" applyAlignment="1">
      <alignment horizontal="left" vertical="center" wrapText="1"/>
    </xf>
    <xf numFmtId="0" fontId="7" fillId="17" borderId="15" xfId="0" applyNumberFormat="1" applyFont="1" applyFill="1" applyBorder="1" applyAlignment="1">
      <alignment vertical="center" wrapText="1"/>
    </xf>
    <xf numFmtId="0" fontId="7" fillId="17" borderId="10" xfId="0" applyNumberFormat="1" applyFont="1" applyFill="1" applyBorder="1" applyAlignment="1">
      <alignment horizontal="center" vertical="center" wrapText="1"/>
    </xf>
    <xf numFmtId="0" fontId="7" fillId="17" borderId="1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22" borderId="10" xfId="0" applyNumberFormat="1" applyFont="1" applyFill="1" applyBorder="1" applyAlignment="1">
      <alignment horizontal="center" vertical="center" wrapText="1"/>
    </xf>
    <xf numFmtId="0" fontId="7" fillId="22" borderId="10" xfId="0" applyNumberFormat="1" applyFont="1" applyFill="1" applyBorder="1" applyAlignment="1">
      <alignment horizontal="left" vertical="top" wrapText="1"/>
    </xf>
    <xf numFmtId="0" fontId="7" fillId="22" borderId="10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vertical="center" wrapText="1"/>
    </xf>
    <xf numFmtId="0" fontId="7" fillId="17" borderId="17" xfId="0" applyNumberFormat="1" applyFont="1" applyFill="1" applyBorder="1" applyAlignment="1">
      <alignment horizontal="center" vertical="center" wrapText="1"/>
    </xf>
    <xf numFmtId="0" fontId="10" fillId="17" borderId="10" xfId="0" applyNumberFormat="1" applyFont="1" applyFill="1" applyBorder="1" applyAlignment="1">
      <alignment vertical="center" wrapText="1"/>
    </xf>
    <xf numFmtId="0" fontId="7" fillId="22" borderId="17" xfId="0" applyNumberFormat="1" applyFont="1" applyFill="1" applyBorder="1" applyAlignment="1">
      <alignment horizontal="center" vertical="center" wrapText="1"/>
    </xf>
    <xf numFmtId="0" fontId="10" fillId="22" borderId="10" xfId="0" applyNumberFormat="1" applyFont="1" applyFill="1" applyBorder="1" applyAlignment="1">
      <alignment vertical="center" wrapText="1"/>
    </xf>
    <xf numFmtId="0" fontId="7" fillId="4" borderId="18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" fillId="0" borderId="0" xfId="23" applyFont="1" applyAlignment="1">
      <alignment horizontal="left"/>
      <protection/>
    </xf>
    <xf numFmtId="0" fontId="11" fillId="0" borderId="0" xfId="0" applyFont="1" applyAlignment="1">
      <alignment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6" fillId="17" borderId="11" xfId="64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" fillId="17" borderId="10" xfId="64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2" fillId="0" borderId="0" xfId="45" applyNumberFormat="1" applyFont="1" applyBorder="1" applyAlignment="1">
      <alignment horizontal="center" vertical="center"/>
      <protection/>
    </xf>
    <xf numFmtId="0" fontId="13" fillId="26" borderId="23" xfId="45" applyNumberFormat="1" applyFont="1" applyFill="1" applyBorder="1" applyAlignment="1" applyProtection="1">
      <alignment horizontal="center" vertical="center"/>
      <protection hidden="1"/>
    </xf>
    <xf numFmtId="178" fontId="14" fillId="26" borderId="24" xfId="45" applyNumberFormat="1" applyFont="1" applyFill="1" applyBorder="1" applyAlignment="1" applyProtection="1">
      <alignment horizontal="left" vertical="center"/>
      <protection locked="0"/>
    </xf>
    <xf numFmtId="0" fontId="15" fillId="26" borderId="24" xfId="45" applyNumberFormat="1" applyFont="1" applyFill="1" applyBorder="1" applyAlignment="1" applyProtection="1">
      <alignment horizontal="center" vertical="center"/>
      <protection hidden="1"/>
    </xf>
    <xf numFmtId="0" fontId="13" fillId="26" borderId="24" xfId="45" applyNumberFormat="1" applyFont="1" applyFill="1" applyBorder="1" applyAlignment="1" applyProtection="1">
      <alignment horizontal="center" vertical="center"/>
      <protection hidden="1"/>
    </xf>
    <xf numFmtId="0" fontId="13" fillId="26" borderId="25" xfId="45" applyNumberFormat="1" applyFont="1" applyFill="1" applyBorder="1" applyAlignment="1" applyProtection="1">
      <alignment horizontal="center" vertical="center"/>
      <protection hidden="1"/>
    </xf>
    <xf numFmtId="178" fontId="14" fillId="26" borderId="0" xfId="45" applyNumberFormat="1" applyFont="1" applyFill="1" applyBorder="1" applyAlignment="1" applyProtection="1">
      <alignment horizontal="left" vertical="center"/>
      <protection hidden="1"/>
    </xf>
    <xf numFmtId="0" fontId="15" fillId="26" borderId="0" xfId="45" applyNumberFormat="1" applyFont="1" applyFill="1" applyBorder="1" applyAlignment="1" applyProtection="1">
      <alignment horizontal="center" vertical="center"/>
      <protection hidden="1"/>
    </xf>
    <xf numFmtId="0" fontId="13" fillId="26" borderId="0" xfId="45" applyNumberFormat="1" applyFont="1" applyFill="1" applyBorder="1" applyAlignment="1" applyProtection="1">
      <alignment horizontal="center" vertical="center"/>
      <protection hidden="1"/>
    </xf>
    <xf numFmtId="49" fontId="16" fillId="0" borderId="26" xfId="45" applyNumberFormat="1" applyFont="1" applyFill="1" applyBorder="1" applyAlignment="1" applyProtection="1">
      <alignment horizontal="center" vertical="center"/>
      <protection hidden="1"/>
    </xf>
    <xf numFmtId="49" fontId="16" fillId="0" borderId="10" xfId="45" applyNumberFormat="1" applyFont="1" applyFill="1" applyBorder="1" applyAlignment="1" applyProtection="1">
      <alignment horizontal="center" vertical="center"/>
      <protection hidden="1"/>
    </xf>
    <xf numFmtId="0" fontId="16" fillId="0" borderId="10" xfId="45" applyFont="1" applyFill="1" applyBorder="1" applyAlignment="1" applyProtection="1">
      <alignment horizontal="center" vertical="center"/>
      <protection hidden="1"/>
    </xf>
    <xf numFmtId="0" fontId="17" fillId="27" borderId="0" xfId="45" applyFont="1" applyFill="1" applyBorder="1" applyAlignment="1" applyProtection="1">
      <alignment horizontal="center" vertical="center"/>
      <protection hidden="1"/>
    </xf>
    <xf numFmtId="49" fontId="18" fillId="0" borderId="27" xfId="45" applyNumberFormat="1" applyFont="1" applyFill="1" applyBorder="1" applyAlignment="1" applyProtection="1">
      <alignment horizontal="center" vertical="center"/>
      <protection hidden="1"/>
    </xf>
    <xf numFmtId="49" fontId="18" fillId="0" borderId="15" xfId="45" applyNumberFormat="1" applyFont="1" applyFill="1" applyBorder="1" applyAlignment="1" applyProtection="1">
      <alignment horizontal="center" vertical="center"/>
      <protection hidden="1"/>
    </xf>
    <xf numFmtId="0" fontId="18" fillId="0" borderId="10" xfId="45" applyNumberFormat="1" applyFont="1" applyFill="1" applyBorder="1" applyAlignment="1" applyProtection="1">
      <alignment horizontal="center" vertical="center"/>
      <protection hidden="1"/>
    </xf>
    <xf numFmtId="0" fontId="19" fillId="27" borderId="0" xfId="45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>
      <alignment horizontal="center" vertical="center"/>
    </xf>
    <xf numFmtId="49" fontId="20" fillId="0" borderId="15" xfId="45" applyNumberFormat="1" applyFont="1" applyFill="1" applyBorder="1" applyAlignment="1" applyProtection="1">
      <alignment horizontal="center" vertical="center" wrapText="1"/>
      <protection locked="0"/>
    </xf>
    <xf numFmtId="179" fontId="21" fillId="0" borderId="14" xfId="45" applyNumberFormat="1" applyFont="1" applyFill="1" applyBorder="1" applyAlignment="1" applyProtection="1">
      <alignment horizontal="center" vertical="center"/>
      <protection hidden="1"/>
    </xf>
    <xf numFmtId="180" fontId="22" fillId="27" borderId="0" xfId="45" applyNumberFormat="1" applyFont="1" applyFill="1" applyBorder="1" applyAlignment="1" applyProtection="1">
      <alignment horizontal="center" vertical="center"/>
      <protection hidden="1"/>
    </xf>
    <xf numFmtId="179" fontId="21" fillId="0" borderId="14" xfId="45" applyNumberFormat="1" applyFont="1" applyFill="1" applyBorder="1" applyAlignment="1" applyProtection="1">
      <alignment horizontal="center" vertical="center"/>
      <protection hidden="1"/>
    </xf>
    <xf numFmtId="180" fontId="21" fillId="0" borderId="14" xfId="45" applyNumberFormat="1" applyFont="1" applyFill="1" applyBorder="1" applyAlignment="1" applyProtection="1">
      <alignment horizontal="center" vertical="center"/>
      <protection hidden="1"/>
    </xf>
    <xf numFmtId="49" fontId="23" fillId="0" borderId="15" xfId="45" applyNumberFormat="1" applyFont="1" applyFill="1" applyBorder="1" applyAlignment="1" applyProtection="1">
      <alignment horizontal="center" vertical="center"/>
      <protection locked="0"/>
    </xf>
    <xf numFmtId="179" fontId="21" fillId="0" borderId="16" xfId="45" applyNumberFormat="1" applyFont="1" applyFill="1" applyBorder="1" applyAlignment="1" applyProtection="1">
      <alignment horizontal="center" vertical="center"/>
      <protection hidden="1"/>
    </xf>
    <xf numFmtId="179" fontId="21" fillId="0" borderId="15" xfId="45" applyNumberFormat="1" applyFont="1" applyFill="1" applyBorder="1" applyAlignment="1" applyProtection="1">
      <alignment horizontal="center" vertical="center"/>
      <protection hidden="1"/>
    </xf>
    <xf numFmtId="49" fontId="24" fillId="26" borderId="25" xfId="45" applyNumberFormat="1" applyFont="1" applyFill="1" applyBorder="1" applyAlignment="1" applyProtection="1">
      <alignment horizontal="center" vertical="center"/>
      <protection hidden="1"/>
    </xf>
    <xf numFmtId="49" fontId="24" fillId="26" borderId="0" xfId="45" applyNumberFormat="1" applyFont="1" applyFill="1" applyBorder="1" applyAlignment="1" applyProtection="1">
      <alignment horizontal="center" vertical="center"/>
      <protection hidden="1"/>
    </xf>
    <xf numFmtId="179" fontId="11" fillId="26" borderId="0" xfId="45" applyNumberFormat="1" applyFont="1" applyFill="1" applyBorder="1" applyAlignment="1" applyProtection="1">
      <alignment horizontal="right" vertical="center"/>
      <protection hidden="1"/>
    </xf>
    <xf numFmtId="179" fontId="24" fillId="26" borderId="0" xfId="45" applyNumberFormat="1" applyFont="1" applyFill="1" applyBorder="1" applyAlignment="1" applyProtection="1">
      <alignment horizontal="right" vertical="center"/>
      <protection hidden="1"/>
    </xf>
    <xf numFmtId="181" fontId="24" fillId="26" borderId="28" xfId="45" applyNumberFormat="1" applyFont="1" applyFill="1" applyBorder="1" applyAlignment="1" applyProtection="1">
      <alignment horizontal="center" vertical="center"/>
      <protection hidden="1"/>
    </xf>
    <xf numFmtId="49" fontId="24" fillId="27" borderId="0" xfId="45" applyNumberFormat="1" applyFont="1" applyFill="1" applyBorder="1" applyAlignment="1" applyProtection="1">
      <alignment horizontal="center" vertical="center"/>
      <protection hidden="1"/>
    </xf>
    <xf numFmtId="182" fontId="24" fillId="26" borderId="0" xfId="45" applyNumberFormat="1" applyFont="1" applyFill="1" applyBorder="1" applyAlignment="1" applyProtection="1">
      <alignment horizontal="right" vertical="center"/>
      <protection hidden="1"/>
    </xf>
    <xf numFmtId="181" fontId="24" fillId="26" borderId="0" xfId="45" applyNumberFormat="1" applyFont="1" applyFill="1" applyBorder="1" applyAlignment="1" applyProtection="1">
      <alignment horizontal="center" vertical="center"/>
      <protection hidden="1"/>
    </xf>
    <xf numFmtId="0" fontId="2" fillId="25" borderId="14" xfId="52" applyNumberFormat="1" applyFont="1" applyFill="1" applyBorder="1" applyAlignment="1">
      <alignment vertical="center" wrapText="1"/>
      <protection/>
    </xf>
    <xf numFmtId="0" fontId="2" fillId="25" borderId="16" xfId="52" applyNumberFormat="1" applyFont="1" applyFill="1" applyBorder="1" applyAlignment="1">
      <alignment vertical="center" wrapText="1"/>
      <protection/>
    </xf>
    <xf numFmtId="0" fontId="2" fillId="25" borderId="14" xfId="52" applyNumberFormat="1" applyFont="1" applyFill="1" applyBorder="1" applyAlignment="1">
      <alignment horizontal="left" vertical="center" wrapText="1"/>
      <protection/>
    </xf>
    <xf numFmtId="0" fontId="2" fillId="25" borderId="16" xfId="52" applyNumberFormat="1" applyFont="1" applyFill="1" applyBorder="1" applyAlignment="1">
      <alignment horizontal="left" vertical="center" wrapText="1"/>
      <protection/>
    </xf>
    <xf numFmtId="0" fontId="2" fillId="25" borderId="10" xfId="52" applyNumberFormat="1" applyFont="1" applyFill="1" applyBorder="1" applyAlignment="1">
      <alignment horizontal="left" vertical="center" wrapText="1"/>
      <protection/>
    </xf>
    <xf numFmtId="0" fontId="2" fillId="25" borderId="10" xfId="52" applyNumberFormat="1" applyFont="1" applyFill="1" applyBorder="1" applyAlignment="1">
      <alignment horizontal="left" vertical="center"/>
      <protection/>
    </xf>
    <xf numFmtId="0" fontId="2" fillId="25" borderId="0" xfId="52" applyNumberFormat="1" applyFont="1" applyFill="1" applyBorder="1">
      <alignment/>
      <protection/>
    </xf>
    <xf numFmtId="0" fontId="2" fillId="25" borderId="0" xfId="52" applyNumberFormat="1" applyFont="1" applyFill="1" applyBorder="1" applyAlignment="1">
      <alignment/>
      <protection/>
    </xf>
    <xf numFmtId="0" fontId="15" fillId="26" borderId="29" xfId="45" applyFont="1" applyFill="1" applyBorder="1" applyAlignment="1" applyProtection="1">
      <alignment horizontal="center" vertical="center"/>
      <protection hidden="1"/>
    </xf>
    <xf numFmtId="0" fontId="25" fillId="27" borderId="0" xfId="45" applyFont="1" applyFill="1" applyBorder="1" applyAlignment="1" applyProtection="1">
      <alignment horizontal="center" vertical="center"/>
      <protection hidden="1"/>
    </xf>
    <xf numFmtId="0" fontId="2" fillId="25" borderId="15" xfId="52" applyNumberFormat="1" applyFont="1" applyFill="1" applyBorder="1" applyAlignment="1">
      <alignment vertical="center" wrapText="1"/>
      <protection/>
    </xf>
    <xf numFmtId="0" fontId="2" fillId="25" borderId="15" xfId="52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2" fillId="25" borderId="0" xfId="45" applyNumberFormat="1" applyFont="1" applyFill="1" applyBorder="1" applyAlignment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0,0&#13;&#10;NA&#13;&#10;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21325"/>
          <c:w val="0.37275"/>
          <c:h val="0.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'[1]总计'!$B$6:$B$10</c:f>
              <c:strCache>
                <c:ptCount val="5"/>
                <c:pt idx="0">
                  <c:v>舞台灯光</c:v>
                </c:pt>
                <c:pt idx="1">
                  <c:v>安装调试费5%</c:v>
                </c:pt>
                <c:pt idx="2">
                  <c:v>设计费3%</c:v>
                </c:pt>
                <c:pt idx="3">
                  <c:v>差旅费</c:v>
                </c:pt>
                <c:pt idx="4">
                  <c:v>增值税9%</c:v>
                </c:pt>
              </c:strCache>
            </c:strRef>
          </c:cat>
          <c:val>
            <c:numRef>
              <c:f>'[1]总计'!$C$6:$C$10</c:f>
              <c:numCache>
                <c:ptCount val="5"/>
                <c:pt idx="0">
                  <c:v>16960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'[1]总计'!$B$6:$B$10</c:f>
              <c:strCache>
                <c:ptCount val="5"/>
                <c:pt idx="0">
                  <c:v>舞台灯光</c:v>
                </c:pt>
                <c:pt idx="1">
                  <c:v>安装调试费5%</c:v>
                </c:pt>
                <c:pt idx="2">
                  <c:v>设计费3%</c:v>
                </c:pt>
                <c:pt idx="3">
                  <c:v>差旅费</c:v>
                </c:pt>
                <c:pt idx="4">
                  <c:v>增值税9%</c:v>
                </c:pt>
              </c:strCache>
            </c:strRef>
          </c:cat>
          <c:val>
            <c:numRef>
              <c:f>'[1]总计'!$D$6:$D$10</c:f>
              <c:numCache>
                <c:ptCount val="5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'[1]总计'!$B$6:$B$10</c:f>
              <c:strCache>
                <c:ptCount val="5"/>
                <c:pt idx="0">
                  <c:v>舞台灯光</c:v>
                </c:pt>
                <c:pt idx="1">
                  <c:v>安装调试费5%</c:v>
                </c:pt>
                <c:pt idx="2">
                  <c:v>设计费3%</c:v>
                </c:pt>
                <c:pt idx="3">
                  <c:v>差旅费</c:v>
                </c:pt>
                <c:pt idx="4">
                  <c:v>增值税9%</c:v>
                </c:pt>
              </c:strCache>
            </c:strRef>
          </c:cat>
          <c:val>
            <c:numRef>
              <c:f>'[1]总计'!$E$6:$E$10</c:f>
              <c:numCache>
                <c:ptCount val="5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'[1]总计'!$B$6:$B$10</c:f>
              <c:strCache>
                <c:ptCount val="5"/>
                <c:pt idx="0">
                  <c:v>舞台灯光</c:v>
                </c:pt>
                <c:pt idx="1">
                  <c:v>安装调试费5%</c:v>
                </c:pt>
                <c:pt idx="2">
                  <c:v>设计费3%</c:v>
                </c:pt>
                <c:pt idx="3">
                  <c:v>差旅费</c:v>
                </c:pt>
                <c:pt idx="4">
                  <c:v>增值税9%</c:v>
                </c:pt>
              </c:strCache>
            </c:strRef>
          </c:cat>
          <c:val>
            <c:numRef>
              <c:f>'[1]总计'!$F$6:$F$10</c:f>
              <c:numCache>
                <c:ptCount val="5"/>
              </c:numCache>
            </c:numRef>
          </c:val>
        </c:ser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2595"/>
          <c:w val="0.26725"/>
          <c:h val="0.4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57150</xdr:rowOff>
    </xdr:from>
    <xdr:to>
      <xdr:col>10</xdr:col>
      <xdr:colOff>561975</xdr:colOff>
      <xdr:row>13</xdr:row>
      <xdr:rowOff>38100</xdr:rowOff>
    </xdr:to>
    <xdr:graphicFrame>
      <xdr:nvGraphicFramePr>
        <xdr:cNvPr id="1" name="Chart 3"/>
        <xdr:cNvGraphicFramePr/>
      </xdr:nvGraphicFramePr>
      <xdr:xfrm>
        <a:off x="4200525" y="952500"/>
        <a:ext cx="32194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5</xdr:row>
      <xdr:rowOff>152400</xdr:rowOff>
    </xdr:from>
    <xdr:to>
      <xdr:col>10</xdr:col>
      <xdr:colOff>1276350</xdr:colOff>
      <xdr:row>5</xdr:row>
      <xdr:rowOff>1114425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4384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7</xdr:row>
      <xdr:rowOff>9525</xdr:rowOff>
    </xdr:from>
    <xdr:to>
      <xdr:col>10</xdr:col>
      <xdr:colOff>1543050</xdr:colOff>
      <xdr:row>7</xdr:row>
      <xdr:rowOff>666750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48291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11</xdr:row>
      <xdr:rowOff>219075</xdr:rowOff>
    </xdr:from>
    <xdr:to>
      <xdr:col>10</xdr:col>
      <xdr:colOff>1590675</xdr:colOff>
      <xdr:row>11</xdr:row>
      <xdr:rowOff>1076325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9572625"/>
          <a:ext cx="1428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9</xdr:row>
      <xdr:rowOff>504825</xdr:rowOff>
    </xdr:from>
    <xdr:to>
      <xdr:col>10</xdr:col>
      <xdr:colOff>1619250</xdr:colOff>
      <xdr:row>9</xdr:row>
      <xdr:rowOff>838200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53400" y="7324725"/>
          <a:ext cx="1533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6</xdr:row>
      <xdr:rowOff>352425</xdr:rowOff>
    </xdr:from>
    <xdr:to>
      <xdr:col>10</xdr:col>
      <xdr:colOff>1724025</xdr:colOff>
      <xdr:row>6</xdr:row>
      <xdr:rowOff>962025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01025" y="3905250"/>
          <a:ext cx="159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276225</xdr:rowOff>
    </xdr:from>
    <xdr:to>
      <xdr:col>10</xdr:col>
      <xdr:colOff>1762125</xdr:colOff>
      <xdr:row>10</xdr:row>
      <xdr:rowOff>885825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53400" y="8362950"/>
          <a:ext cx="1676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4</xdr:row>
      <xdr:rowOff>142875</xdr:rowOff>
    </xdr:from>
    <xdr:to>
      <xdr:col>10</xdr:col>
      <xdr:colOff>1343025</xdr:colOff>
      <xdr:row>4</xdr:row>
      <xdr:rowOff>1047750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86800" y="116205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8</xdr:row>
      <xdr:rowOff>66675</xdr:rowOff>
    </xdr:from>
    <xdr:to>
      <xdr:col>10</xdr:col>
      <xdr:colOff>1543050</xdr:colOff>
      <xdr:row>8</xdr:row>
      <xdr:rowOff>1104900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9600" y="5648325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14</xdr:row>
      <xdr:rowOff>133350</xdr:rowOff>
    </xdr:from>
    <xdr:to>
      <xdr:col>10</xdr:col>
      <xdr:colOff>1514475</xdr:colOff>
      <xdr:row>14</xdr:row>
      <xdr:rowOff>857250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72475" y="1141095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8472;&#33538;\&#38605;&#38451;&#31649;&#29702;\&#20013;&#22269;&#38899;&#21709;&#37319;&#36141;&#20013;&#24515;&#25253;&#20215;&#28165;&#21333;&#2667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计"/>
      <sheetName val="灯光"/>
      <sheetName val="Sheet3"/>
    </sheetNames>
    <sheetDataSet>
      <sheetData sheetId="0">
        <row r="6">
          <cell r="B6" t="str">
            <v>舞台灯光</v>
          </cell>
          <cell r="C6">
            <v>16960</v>
          </cell>
        </row>
        <row r="7">
          <cell r="B7" t="str">
            <v>安装调试费5%</v>
          </cell>
          <cell r="C7">
            <v>0</v>
          </cell>
        </row>
        <row r="8">
          <cell r="B8" t="str">
            <v>设计费3%</v>
          </cell>
          <cell r="C8">
            <v>0</v>
          </cell>
        </row>
        <row r="9">
          <cell r="B9" t="str">
            <v>差旅费</v>
          </cell>
          <cell r="C9">
            <v>0</v>
          </cell>
        </row>
        <row r="10">
          <cell r="B10" t="str">
            <v>增值税9%</v>
          </cell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pcc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pcc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zoomScaleSheetLayoutView="100" workbookViewId="0" topLeftCell="A1">
      <selection activeCell="O11" sqref="O11"/>
    </sheetView>
  </sheetViews>
  <sheetFormatPr defaultColWidth="9.00390625" defaultRowHeight="14.25"/>
  <cols>
    <col min="1" max="16384" width="9.00390625" style="80" customWidth="1"/>
  </cols>
  <sheetData>
    <row r="1" spans="1:11" s="80" customFormat="1" ht="39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80" customFormat="1" ht="15.75">
      <c r="A2" s="82" t="s">
        <v>1</v>
      </c>
      <c r="B2" s="83"/>
      <c r="C2" s="84"/>
      <c r="D2" s="84"/>
      <c r="E2" s="84"/>
      <c r="F2" s="84"/>
      <c r="G2" s="84"/>
      <c r="H2" s="85" t="s">
        <v>2</v>
      </c>
      <c r="I2" s="84"/>
      <c r="J2" s="85"/>
      <c r="K2" s="123"/>
    </row>
    <row r="3" spans="1:11" s="80" customFormat="1" ht="15.75">
      <c r="A3" s="86" t="s">
        <v>3</v>
      </c>
      <c r="B3" s="87" t="s">
        <v>4</v>
      </c>
      <c r="C3" s="88"/>
      <c r="D3" s="88"/>
      <c r="E3" s="88"/>
      <c r="F3" s="89" t="s">
        <v>5</v>
      </c>
      <c r="G3" s="88"/>
      <c r="H3" s="88"/>
      <c r="I3" s="88"/>
      <c r="J3" s="88"/>
      <c r="K3" s="89"/>
    </row>
    <row r="4" spans="1:11" s="80" customFormat="1" ht="14.25">
      <c r="A4" s="90" t="s">
        <v>6</v>
      </c>
      <c r="B4" s="91" t="s">
        <v>7</v>
      </c>
      <c r="C4" s="92" t="s">
        <v>8</v>
      </c>
      <c r="D4" s="92"/>
      <c r="E4" s="92"/>
      <c r="F4" s="92"/>
      <c r="G4" s="93"/>
      <c r="H4" s="93"/>
      <c r="I4" s="93"/>
      <c r="J4" s="93"/>
      <c r="K4" s="93"/>
    </row>
    <row r="5" spans="1:11" s="80" customFormat="1" ht="14.25">
      <c r="A5" s="94" t="s">
        <v>9</v>
      </c>
      <c r="B5" s="95" t="s">
        <v>10</v>
      </c>
      <c r="C5" s="96" t="s">
        <v>11</v>
      </c>
      <c r="D5" s="96"/>
      <c r="E5" s="96"/>
      <c r="F5" s="96"/>
      <c r="G5" s="97"/>
      <c r="H5" s="97"/>
      <c r="I5" s="97"/>
      <c r="J5" s="97"/>
      <c r="K5" s="97"/>
    </row>
    <row r="6" spans="1:11" s="80" customFormat="1" ht="24">
      <c r="A6" s="98" t="s">
        <v>12</v>
      </c>
      <c r="B6" s="99" t="s">
        <v>13</v>
      </c>
      <c r="C6" s="100" t="e">
        <f>大型多功能厅!#REF!</f>
        <v>#REF!</v>
      </c>
      <c r="D6" s="100"/>
      <c r="E6" s="100"/>
      <c r="F6" s="100"/>
      <c r="G6" s="101"/>
      <c r="H6" s="101"/>
      <c r="I6" s="101"/>
      <c r="J6" s="101"/>
      <c r="K6" s="101"/>
    </row>
    <row r="7" spans="1:11" s="80" customFormat="1" ht="15">
      <c r="A7" s="98" t="s">
        <v>14</v>
      </c>
      <c r="B7" s="99" t="s">
        <v>15</v>
      </c>
      <c r="C7" s="102">
        <f>'小型会议室'!J23</f>
        <v>20039</v>
      </c>
      <c r="D7" s="102"/>
      <c r="E7" s="102"/>
      <c r="F7" s="102"/>
      <c r="G7" s="101"/>
      <c r="H7" s="101"/>
      <c r="I7" s="101"/>
      <c r="J7" s="101"/>
      <c r="K7" s="101"/>
    </row>
    <row r="8" spans="1:11" s="80" customFormat="1" ht="24">
      <c r="A8" s="98" t="s">
        <v>16</v>
      </c>
      <c r="B8" s="99" t="s">
        <v>17</v>
      </c>
      <c r="C8" s="103" t="e">
        <f>(C7+C6)*0.158</f>
        <v>#REF!</v>
      </c>
      <c r="D8" s="103"/>
      <c r="E8" s="103"/>
      <c r="F8" s="103"/>
      <c r="G8" s="101"/>
      <c r="H8" s="101"/>
      <c r="I8" s="101"/>
      <c r="J8" s="101"/>
      <c r="K8" s="101"/>
    </row>
    <row r="9" spans="1:11" s="80" customFormat="1" ht="15">
      <c r="A9" s="98" t="s">
        <v>18</v>
      </c>
      <c r="B9" s="99" t="s">
        <v>19</v>
      </c>
      <c r="C9" s="100">
        <v>0</v>
      </c>
      <c r="D9" s="100"/>
      <c r="E9" s="100"/>
      <c r="F9" s="100"/>
      <c r="G9" s="101"/>
      <c r="H9" s="101"/>
      <c r="I9" s="101"/>
      <c r="J9" s="101"/>
      <c r="K9" s="101"/>
    </row>
    <row r="10" spans="1:11" s="80" customFormat="1" ht="15">
      <c r="A10" s="98" t="s">
        <v>20</v>
      </c>
      <c r="B10" s="99" t="s">
        <v>21</v>
      </c>
      <c r="C10" s="100">
        <v>3000</v>
      </c>
      <c r="D10" s="100"/>
      <c r="E10" s="100"/>
      <c r="F10" s="100"/>
      <c r="G10" s="101"/>
      <c r="H10" s="101"/>
      <c r="I10" s="101"/>
      <c r="J10" s="101"/>
      <c r="K10" s="101"/>
    </row>
    <row r="11" spans="1:11" s="80" customFormat="1" ht="15">
      <c r="A11" s="98" t="s">
        <v>22</v>
      </c>
      <c r="B11" s="99" t="s">
        <v>23</v>
      </c>
      <c r="C11" s="100">
        <v>0</v>
      </c>
      <c r="D11" s="100"/>
      <c r="E11" s="100"/>
      <c r="F11" s="100"/>
      <c r="G11" s="101"/>
      <c r="H11" s="101"/>
      <c r="I11" s="101"/>
      <c r="J11" s="101"/>
      <c r="K11" s="101"/>
    </row>
    <row r="12" spans="1:11" s="80" customFormat="1" ht="15">
      <c r="A12" s="98" t="s">
        <v>24</v>
      </c>
      <c r="B12" s="104" t="s">
        <v>25</v>
      </c>
      <c r="C12" s="100" t="e">
        <f>C10+C8+C7+C6</f>
        <v>#REF!</v>
      </c>
      <c r="D12" s="105"/>
      <c r="E12" s="105"/>
      <c r="F12" s="106"/>
      <c r="G12" s="101"/>
      <c r="H12" s="101"/>
      <c r="I12" s="101"/>
      <c r="J12" s="101"/>
      <c r="K12" s="101"/>
    </row>
    <row r="13" spans="1:11" s="80" customFormat="1" ht="15.75">
      <c r="A13" s="107" t="s">
        <v>26</v>
      </c>
      <c r="B13" s="108"/>
      <c r="C13" s="109" t="e">
        <f>C12</f>
        <v>#REF!</v>
      </c>
      <c r="D13" s="110"/>
      <c r="E13" s="110"/>
      <c r="F13" s="111" t="s">
        <v>27</v>
      </c>
      <c r="G13" s="112"/>
      <c r="H13" s="112"/>
      <c r="I13" s="112"/>
      <c r="J13" s="112"/>
      <c r="K13" s="124"/>
    </row>
    <row r="14" spans="1:11" s="80" customFormat="1" ht="14.25">
      <c r="A14" s="107" t="s">
        <v>28</v>
      </c>
      <c r="B14" s="108"/>
      <c r="C14" s="113" t="e">
        <f>C13</f>
        <v>#REF!</v>
      </c>
      <c r="D14" s="113"/>
      <c r="E14" s="113"/>
      <c r="F14" s="111" t="s">
        <v>27</v>
      </c>
      <c r="G14" s="112"/>
      <c r="H14" s="112"/>
      <c r="I14" s="112"/>
      <c r="J14" s="112"/>
      <c r="K14" s="124"/>
    </row>
    <row r="15" spans="1:11" s="80" customFormat="1" ht="14.25">
      <c r="A15" s="108"/>
      <c r="B15" s="108"/>
      <c r="C15" s="113"/>
      <c r="D15" s="113"/>
      <c r="E15" s="113"/>
      <c r="F15" s="114"/>
      <c r="G15" s="112"/>
      <c r="H15" s="112"/>
      <c r="I15" s="112"/>
      <c r="J15" s="112"/>
      <c r="K15" s="124"/>
    </row>
    <row r="16" spans="1:11" s="80" customFormat="1" ht="14.25">
      <c r="A16" s="108"/>
      <c r="B16" s="108"/>
      <c r="C16" s="113"/>
      <c r="D16" s="113"/>
      <c r="E16" s="113"/>
      <c r="F16" s="114"/>
      <c r="G16" s="112"/>
      <c r="H16" s="112"/>
      <c r="I16" s="112"/>
      <c r="J16" s="112"/>
      <c r="K16" s="124"/>
    </row>
    <row r="17" spans="1:11" s="80" customFormat="1" ht="33" customHeight="1">
      <c r="A17" s="115" t="s">
        <v>29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25"/>
    </row>
    <row r="18" spans="1:31" s="80" customFormat="1" ht="48.75" customHeight="1">
      <c r="A18" s="117" t="s">
        <v>30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26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</row>
    <row r="19" spans="1:11" s="80" customFormat="1" ht="27.75" customHeight="1">
      <c r="A19" s="117" t="s">
        <v>31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26"/>
    </row>
    <row r="20" spans="1:11" s="80" customFormat="1" ht="42.75" customHeight="1">
      <c r="A20" s="119" t="s">
        <v>32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80" customFormat="1" ht="42.75" customHeight="1">
      <c r="A21" s="117" t="s">
        <v>33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26"/>
    </row>
    <row r="22" spans="1:11" s="80" customFormat="1" ht="14.25">
      <c r="A22" s="120" t="s">
        <v>34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s="80" customFormat="1" ht="14.25">
      <c r="A23" s="121" t="s">
        <v>35</v>
      </c>
      <c r="B23" s="121"/>
      <c r="C23" s="121"/>
      <c r="D23" s="121"/>
      <c r="E23" s="121"/>
      <c r="F23" s="121" t="s">
        <v>36</v>
      </c>
      <c r="G23" s="121"/>
      <c r="H23" s="121"/>
      <c r="I23" s="121"/>
      <c r="J23" s="128"/>
      <c r="K23" s="128"/>
    </row>
    <row r="24" spans="1:11" s="80" customFormat="1" ht="14.25">
      <c r="A24" s="121" t="s">
        <v>37</v>
      </c>
      <c r="B24" s="121"/>
      <c r="C24" s="121"/>
      <c r="D24" s="121"/>
      <c r="E24" s="121"/>
      <c r="F24" s="122" t="s">
        <v>38</v>
      </c>
      <c r="G24" s="122"/>
      <c r="H24" s="122"/>
      <c r="I24" s="122"/>
      <c r="J24" s="128"/>
      <c r="K24" s="128"/>
    </row>
    <row r="25" spans="1:11" s="80" customFormat="1" ht="14.25">
      <c r="A25" s="121" t="s">
        <v>39</v>
      </c>
      <c r="B25" s="121"/>
      <c r="C25" s="121"/>
      <c r="D25" s="121"/>
      <c r="E25" s="121"/>
      <c r="F25" s="121" t="s">
        <v>40</v>
      </c>
      <c r="G25" s="121"/>
      <c r="H25" s="121"/>
      <c r="I25" s="121"/>
      <c r="J25" s="128"/>
      <c r="K25" s="128"/>
    </row>
    <row r="26" spans="1:11" s="80" customFormat="1" ht="14.25">
      <c r="A26" s="121" t="s">
        <v>41</v>
      </c>
      <c r="B26" s="121"/>
      <c r="C26" s="121"/>
      <c r="D26" s="121"/>
      <c r="E26" s="121"/>
      <c r="F26" s="121" t="s">
        <v>41</v>
      </c>
      <c r="G26" s="121"/>
      <c r="H26" s="121"/>
      <c r="I26" s="121"/>
      <c r="J26" s="128"/>
      <c r="K26" s="128"/>
    </row>
    <row r="27" spans="1:11" s="80" customFormat="1" ht="14.25">
      <c r="A27" s="121" t="s">
        <v>42</v>
      </c>
      <c r="B27" s="121"/>
      <c r="C27" s="121"/>
      <c r="D27" s="121"/>
      <c r="E27" s="121"/>
      <c r="F27" s="121" t="s">
        <v>43</v>
      </c>
      <c r="G27" s="121"/>
      <c r="H27" s="121"/>
      <c r="I27" s="121"/>
      <c r="J27" s="128"/>
      <c r="K27" s="128"/>
    </row>
  </sheetData>
  <sheetProtection/>
  <mergeCells count="22">
    <mergeCell ref="A1:K1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A13:B13"/>
    <mergeCell ref="C13:E13"/>
    <mergeCell ref="A14:B14"/>
    <mergeCell ref="C14:E14"/>
    <mergeCell ref="A17:K17"/>
    <mergeCell ref="A18:K18"/>
    <mergeCell ref="A19:K19"/>
    <mergeCell ref="A20:K20"/>
    <mergeCell ref="A21:K21"/>
    <mergeCell ref="A22:K22"/>
    <mergeCell ref="F23:I23"/>
    <mergeCell ref="F25:H25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17" sqref="J17"/>
    </sheetView>
  </sheetViews>
  <sheetFormatPr defaultColWidth="8.75390625" defaultRowHeight="14.25"/>
  <cols>
    <col min="1" max="1" width="6.125" style="0" customWidth="1"/>
    <col min="2" max="2" width="13.50390625" style="0" customWidth="1"/>
    <col min="4" max="4" width="10.875" style="0" customWidth="1"/>
    <col min="5" max="5" width="28.75390625" style="0" customWidth="1"/>
    <col min="6" max="6" width="7.625" style="0" customWidth="1"/>
    <col min="7" max="7" width="6.625" style="0" customWidth="1"/>
    <col min="8" max="8" width="6.125" style="0" customWidth="1"/>
  </cols>
  <sheetData>
    <row r="1" spans="1:9" ht="18" customHeight="1">
      <c r="A1" s="2" t="s">
        <v>44</v>
      </c>
      <c r="B1" s="3"/>
      <c r="C1" s="4" t="s">
        <v>45</v>
      </c>
      <c r="D1" s="4"/>
      <c r="E1" s="2" t="s">
        <v>4</v>
      </c>
      <c r="F1" s="2" t="s">
        <v>46</v>
      </c>
      <c r="G1" s="2" t="s">
        <v>47</v>
      </c>
      <c r="H1" s="2"/>
      <c r="I1" s="2"/>
    </row>
    <row r="2" spans="1:9" ht="30" customHeight="1">
      <c r="A2" s="5" t="s">
        <v>48</v>
      </c>
      <c r="B2" s="5"/>
      <c r="C2" s="5"/>
      <c r="D2" s="5"/>
      <c r="E2" s="5"/>
      <c r="F2" s="5"/>
      <c r="G2" s="5"/>
      <c r="H2" s="5"/>
      <c r="I2" s="36"/>
    </row>
    <row r="3" spans="1:9" ht="14.25">
      <c r="A3" s="6" t="s">
        <v>9</v>
      </c>
      <c r="B3" s="6" t="s">
        <v>49</v>
      </c>
      <c r="C3" s="6" t="s">
        <v>50</v>
      </c>
      <c r="D3" s="6" t="s">
        <v>51</v>
      </c>
      <c r="E3" s="6" t="s">
        <v>52</v>
      </c>
      <c r="F3" s="6" t="s">
        <v>53</v>
      </c>
      <c r="G3" s="7" t="s">
        <v>54</v>
      </c>
      <c r="H3" s="7" t="s">
        <v>55</v>
      </c>
      <c r="I3" s="6" t="s">
        <v>56</v>
      </c>
    </row>
    <row r="4" spans="1:9" ht="18" customHeight="1">
      <c r="A4" s="8" t="s">
        <v>57</v>
      </c>
      <c r="B4" s="8"/>
      <c r="C4" s="8"/>
      <c r="D4" s="8"/>
      <c r="E4" s="8"/>
      <c r="F4" s="8"/>
      <c r="G4" s="8"/>
      <c r="H4" s="8"/>
      <c r="I4" s="38"/>
    </row>
    <row r="5" spans="1:9" s="1" customFormat="1" ht="99.75" customHeight="1">
      <c r="A5" s="9">
        <v>1</v>
      </c>
      <c r="B5" s="10" t="s">
        <v>58</v>
      </c>
      <c r="C5" s="11" t="s">
        <v>59</v>
      </c>
      <c r="D5" s="11" t="s">
        <v>60</v>
      </c>
      <c r="E5" s="12" t="s">
        <v>61</v>
      </c>
      <c r="F5" s="9" t="s">
        <v>62</v>
      </c>
      <c r="G5" s="13" t="s">
        <v>63</v>
      </c>
      <c r="H5" s="9">
        <v>1</v>
      </c>
      <c r="I5" s="42"/>
    </row>
    <row r="6" spans="1:9" s="1" customFormat="1" ht="147.75" customHeight="1">
      <c r="A6" s="16">
        <v>2</v>
      </c>
      <c r="B6" s="58" t="s">
        <v>64</v>
      </c>
      <c r="C6" s="13" t="s">
        <v>65</v>
      </c>
      <c r="D6" s="59" t="s">
        <v>66</v>
      </c>
      <c r="E6" s="60" t="s">
        <v>67</v>
      </c>
      <c r="F6" s="9" t="s">
        <v>68</v>
      </c>
      <c r="G6" s="13" t="s">
        <v>69</v>
      </c>
      <c r="H6" s="9">
        <v>2</v>
      </c>
      <c r="I6" s="42"/>
    </row>
    <row r="7" spans="1:9" s="1" customFormat="1" ht="99.75" customHeight="1">
      <c r="A7" s="61">
        <v>3</v>
      </c>
      <c r="B7" s="14" t="s">
        <v>70</v>
      </c>
      <c r="C7" s="13" t="s">
        <v>65</v>
      </c>
      <c r="D7" s="62" t="s">
        <v>71</v>
      </c>
      <c r="E7" s="63" t="s">
        <v>72</v>
      </c>
      <c r="F7" s="9" t="s">
        <v>68</v>
      </c>
      <c r="G7" s="13" t="s">
        <v>69</v>
      </c>
      <c r="H7" s="9">
        <v>4</v>
      </c>
      <c r="I7" s="42"/>
    </row>
    <row r="8" spans="1:9" s="1" customFormat="1" ht="99.75" customHeight="1">
      <c r="A8" s="9">
        <v>4</v>
      </c>
      <c r="B8" s="14" t="s">
        <v>73</v>
      </c>
      <c r="C8" s="11" t="s">
        <v>65</v>
      </c>
      <c r="D8" s="11" t="s">
        <v>74</v>
      </c>
      <c r="E8" s="15" t="s">
        <v>75</v>
      </c>
      <c r="F8" s="9" t="s">
        <v>68</v>
      </c>
      <c r="G8" s="13" t="s">
        <v>69</v>
      </c>
      <c r="H8" s="9">
        <v>2</v>
      </c>
      <c r="I8" s="42"/>
    </row>
    <row r="9" spans="1:9" s="1" customFormat="1" ht="123" customHeight="1">
      <c r="A9" s="16">
        <v>5</v>
      </c>
      <c r="B9" s="14" t="s">
        <v>76</v>
      </c>
      <c r="C9" s="11" t="s">
        <v>65</v>
      </c>
      <c r="D9" s="64" t="s">
        <v>77</v>
      </c>
      <c r="E9" s="15" t="s">
        <v>78</v>
      </c>
      <c r="F9" s="9" t="s">
        <v>68</v>
      </c>
      <c r="G9" s="13" t="s">
        <v>69</v>
      </c>
      <c r="H9" s="9">
        <v>2</v>
      </c>
      <c r="I9" s="42"/>
    </row>
    <row r="10" spans="1:9" s="1" customFormat="1" ht="99.75" customHeight="1">
      <c r="A10" s="61">
        <v>6</v>
      </c>
      <c r="B10" s="14" t="s">
        <v>79</v>
      </c>
      <c r="C10" s="13" t="s">
        <v>65</v>
      </c>
      <c r="D10" s="64" t="s">
        <v>80</v>
      </c>
      <c r="E10" s="15" t="s">
        <v>81</v>
      </c>
      <c r="F10" s="9" t="s">
        <v>68</v>
      </c>
      <c r="G10" s="13" t="s">
        <v>63</v>
      </c>
      <c r="H10" s="9">
        <v>1</v>
      </c>
      <c r="I10" s="42"/>
    </row>
    <row r="11" spans="1:9" s="1" customFormat="1" ht="99.75" customHeight="1">
      <c r="A11" s="9">
        <v>7</v>
      </c>
      <c r="B11" s="9" t="s">
        <v>82</v>
      </c>
      <c r="C11" s="13" t="s">
        <v>65</v>
      </c>
      <c r="D11" s="13" t="s">
        <v>83</v>
      </c>
      <c r="E11" s="65" t="s">
        <v>84</v>
      </c>
      <c r="F11" s="9" t="s">
        <v>68</v>
      </c>
      <c r="G11" s="18" t="s">
        <v>63</v>
      </c>
      <c r="H11" s="9">
        <v>2</v>
      </c>
      <c r="I11" s="42"/>
    </row>
    <row r="12" spans="1:9" s="1" customFormat="1" ht="99.75" customHeight="1">
      <c r="A12" s="16">
        <v>8</v>
      </c>
      <c r="B12" s="9" t="s">
        <v>85</v>
      </c>
      <c r="C12" s="13" t="s">
        <v>65</v>
      </c>
      <c r="D12" s="13" t="s">
        <v>86</v>
      </c>
      <c r="E12" s="17" t="s">
        <v>87</v>
      </c>
      <c r="F12" s="9" t="s">
        <v>68</v>
      </c>
      <c r="G12" s="18" t="s">
        <v>63</v>
      </c>
      <c r="H12" s="9">
        <v>1</v>
      </c>
      <c r="I12" s="42"/>
    </row>
    <row r="13" spans="1:9" s="1" customFormat="1" ht="99.75" customHeight="1">
      <c r="A13" s="61">
        <v>9</v>
      </c>
      <c r="B13" s="9" t="s">
        <v>88</v>
      </c>
      <c r="C13" s="9" t="s">
        <v>65</v>
      </c>
      <c r="D13" s="18" t="s">
        <v>89</v>
      </c>
      <c r="E13" s="17" t="s">
        <v>90</v>
      </c>
      <c r="F13" s="18" t="s">
        <v>68</v>
      </c>
      <c r="G13" s="18" t="s">
        <v>63</v>
      </c>
      <c r="H13" s="9">
        <v>1</v>
      </c>
      <c r="I13" s="42"/>
    </row>
    <row r="14" spans="1:9" s="1" customFormat="1" ht="60" customHeight="1">
      <c r="A14" s="9">
        <v>10</v>
      </c>
      <c r="B14" s="9" t="s">
        <v>91</v>
      </c>
      <c r="C14" s="13" t="s">
        <v>65</v>
      </c>
      <c r="D14" s="13" t="s">
        <v>92</v>
      </c>
      <c r="E14" s="12" t="s">
        <v>93</v>
      </c>
      <c r="F14" s="9" t="s">
        <v>68</v>
      </c>
      <c r="G14" s="18" t="s">
        <v>94</v>
      </c>
      <c r="H14" s="9">
        <v>2</v>
      </c>
      <c r="I14" s="42"/>
    </row>
    <row r="15" spans="1:9" s="1" customFormat="1" ht="99.75" customHeight="1">
      <c r="A15" s="16">
        <v>11</v>
      </c>
      <c r="B15" s="9" t="s">
        <v>95</v>
      </c>
      <c r="C15" s="13" t="s">
        <v>65</v>
      </c>
      <c r="D15" s="13" t="s">
        <v>96</v>
      </c>
      <c r="E15" s="12" t="s">
        <v>97</v>
      </c>
      <c r="F15" s="9" t="s">
        <v>68</v>
      </c>
      <c r="G15" s="18" t="s">
        <v>63</v>
      </c>
      <c r="H15" s="9">
        <v>1</v>
      </c>
      <c r="I15" s="42"/>
    </row>
    <row r="16" spans="1:9" s="1" customFormat="1" ht="99.75" customHeight="1">
      <c r="A16" s="16"/>
      <c r="B16" s="9" t="s">
        <v>98</v>
      </c>
      <c r="C16" s="13" t="s">
        <v>59</v>
      </c>
      <c r="D16" s="13" t="s">
        <v>99</v>
      </c>
      <c r="E16" s="66" t="s">
        <v>100</v>
      </c>
      <c r="F16" s="9" t="s">
        <v>62</v>
      </c>
      <c r="G16" s="18" t="s">
        <v>63</v>
      </c>
      <c r="H16" s="9">
        <v>1</v>
      </c>
      <c r="I16" s="9" t="s">
        <v>101</v>
      </c>
    </row>
    <row r="17" spans="1:9" s="1" customFormat="1" ht="99.75" customHeight="1">
      <c r="A17" s="61">
        <v>12</v>
      </c>
      <c r="B17" s="9" t="s">
        <v>102</v>
      </c>
      <c r="C17" s="13" t="s">
        <v>103</v>
      </c>
      <c r="D17" s="13">
        <v>231</v>
      </c>
      <c r="E17" s="20" t="s">
        <v>104</v>
      </c>
      <c r="F17" s="9" t="s">
        <v>105</v>
      </c>
      <c r="G17" s="18" t="s">
        <v>63</v>
      </c>
      <c r="H17" s="9">
        <v>1</v>
      </c>
      <c r="I17" s="9" t="s">
        <v>101</v>
      </c>
    </row>
    <row r="18" spans="1:9" s="1" customFormat="1" ht="99.75" customHeight="1">
      <c r="A18" s="9">
        <v>13</v>
      </c>
      <c r="B18" s="9" t="s">
        <v>106</v>
      </c>
      <c r="C18" s="13" t="s">
        <v>65</v>
      </c>
      <c r="D18" s="13" t="s">
        <v>107</v>
      </c>
      <c r="E18" s="19" t="s">
        <v>108</v>
      </c>
      <c r="F18" s="9" t="s">
        <v>68</v>
      </c>
      <c r="G18" s="18" t="s">
        <v>63</v>
      </c>
      <c r="H18" s="9">
        <v>2</v>
      </c>
      <c r="I18" s="42"/>
    </row>
    <row r="19" spans="1:9" s="1" customFormat="1" ht="99.75" customHeight="1">
      <c r="A19" s="16">
        <v>14</v>
      </c>
      <c r="B19" s="9" t="s">
        <v>109</v>
      </c>
      <c r="C19" s="13" t="s">
        <v>110</v>
      </c>
      <c r="D19" s="13" t="s">
        <v>111</v>
      </c>
      <c r="E19" s="20" t="s">
        <v>112</v>
      </c>
      <c r="F19" s="9" t="s">
        <v>62</v>
      </c>
      <c r="G19" s="18" t="s">
        <v>63</v>
      </c>
      <c r="H19" s="9">
        <v>1</v>
      </c>
      <c r="I19" s="42"/>
    </row>
    <row r="20" spans="1:9" s="1" customFormat="1" ht="25.5" customHeight="1">
      <c r="A20" s="61"/>
      <c r="B20" s="21" t="s">
        <v>113</v>
      </c>
      <c r="C20" s="21"/>
      <c r="D20" s="21"/>
      <c r="E20" s="22"/>
      <c r="F20" s="21"/>
      <c r="G20" s="23"/>
      <c r="H20" s="21"/>
      <c r="I20" s="42"/>
    </row>
    <row r="21" spans="1:9" s="56" customFormat="1" ht="22.5" customHeight="1">
      <c r="A21" s="67" t="s">
        <v>114</v>
      </c>
      <c r="B21" s="67"/>
      <c r="C21" s="67"/>
      <c r="D21" s="67"/>
      <c r="E21" s="67"/>
      <c r="F21" s="67"/>
      <c r="G21" s="67"/>
      <c r="H21" s="67"/>
      <c r="I21" s="78"/>
    </row>
    <row r="22" spans="1:9" s="57" customFormat="1" ht="99.75" customHeight="1">
      <c r="A22" s="68">
        <v>1</v>
      </c>
      <c r="B22" s="30" t="s">
        <v>115</v>
      </c>
      <c r="C22" s="69" t="s">
        <v>116</v>
      </c>
      <c r="D22" s="70" t="s">
        <v>117</v>
      </c>
      <c r="E22" s="71" t="s">
        <v>118</v>
      </c>
      <c r="F22" s="68" t="s">
        <v>68</v>
      </c>
      <c r="G22" s="72" t="s">
        <v>63</v>
      </c>
      <c r="H22" s="73">
        <v>8</v>
      </c>
      <c r="I22" s="79" t="s">
        <v>119</v>
      </c>
    </row>
    <row r="23" spans="1:9" s="57" customFormat="1" ht="99.75" customHeight="1">
      <c r="A23" s="68">
        <v>2</v>
      </c>
      <c r="B23" s="30" t="s">
        <v>120</v>
      </c>
      <c r="C23" s="69" t="s">
        <v>116</v>
      </c>
      <c r="D23" s="74" t="s">
        <v>121</v>
      </c>
      <c r="E23" s="17" t="s">
        <v>122</v>
      </c>
      <c r="F23" s="68" t="s">
        <v>68</v>
      </c>
      <c r="G23" s="72" t="s">
        <v>63</v>
      </c>
      <c r="H23" s="73">
        <v>16</v>
      </c>
      <c r="I23" s="79" t="s">
        <v>123</v>
      </c>
    </row>
    <row r="24" spans="1:9" s="57" customFormat="1" ht="99.75" customHeight="1">
      <c r="A24" s="68">
        <v>3</v>
      </c>
      <c r="B24" s="75" t="s">
        <v>124</v>
      </c>
      <c r="C24" s="69" t="s">
        <v>116</v>
      </c>
      <c r="D24" s="76" t="s">
        <v>125</v>
      </c>
      <c r="E24" s="77" t="s">
        <v>126</v>
      </c>
      <c r="F24" s="68" t="s">
        <v>68</v>
      </c>
      <c r="G24" s="73" t="s">
        <v>63</v>
      </c>
      <c r="H24" s="73">
        <v>1</v>
      </c>
      <c r="I24" s="79"/>
    </row>
    <row r="25" spans="1:9" s="1" customFormat="1" ht="18" customHeight="1">
      <c r="A25" s="32"/>
      <c r="B25" s="32" t="s">
        <v>113</v>
      </c>
      <c r="C25" s="32"/>
      <c r="D25" s="32"/>
      <c r="E25" s="33"/>
      <c r="F25" s="34"/>
      <c r="G25" s="34"/>
      <c r="H25" s="32"/>
      <c r="I25" s="42"/>
    </row>
    <row r="26" spans="1:9" s="1" customFormat="1" ht="26.25" customHeight="1">
      <c r="A26" s="24" t="s">
        <v>127</v>
      </c>
      <c r="B26" s="24"/>
      <c r="C26" s="25"/>
      <c r="D26" s="24"/>
      <c r="E26" s="26"/>
      <c r="F26" s="27"/>
      <c r="G26" s="28"/>
      <c r="H26" s="27"/>
      <c r="I26" s="42"/>
    </row>
    <row r="27" spans="1:9" s="1" customFormat="1" ht="41.25" customHeight="1">
      <c r="A27" s="9">
        <v>1</v>
      </c>
      <c r="B27" s="9" t="s">
        <v>128</v>
      </c>
      <c r="C27" s="13"/>
      <c r="D27" s="13"/>
      <c r="E27" s="29" t="s">
        <v>129</v>
      </c>
      <c r="F27" s="9"/>
      <c r="G27" s="18" t="s">
        <v>63</v>
      </c>
      <c r="H27" s="9">
        <v>1</v>
      </c>
      <c r="I27" s="42"/>
    </row>
    <row r="28" spans="1:9" s="1" customFormat="1" ht="24.75" customHeight="1">
      <c r="A28" s="9">
        <v>2</v>
      </c>
      <c r="B28" s="9" t="s">
        <v>130</v>
      </c>
      <c r="C28" s="9"/>
      <c r="D28" s="30"/>
      <c r="E28" s="31"/>
      <c r="F28" s="18"/>
      <c r="G28" s="18" t="s">
        <v>131</v>
      </c>
      <c r="H28" s="9">
        <v>1</v>
      </c>
      <c r="I28" s="42"/>
    </row>
    <row r="29" spans="1:9" s="1" customFormat="1" ht="24.75" customHeight="1">
      <c r="A29" s="9">
        <v>3</v>
      </c>
      <c r="B29" s="9" t="s">
        <v>132</v>
      </c>
      <c r="C29" s="9"/>
      <c r="D29" s="30"/>
      <c r="E29" s="31"/>
      <c r="F29" s="18"/>
      <c r="G29" s="18" t="s">
        <v>131</v>
      </c>
      <c r="H29" s="9">
        <v>1</v>
      </c>
      <c r="I29" s="79" t="s">
        <v>133</v>
      </c>
    </row>
    <row r="30" spans="1:9" s="1" customFormat="1" ht="18" customHeight="1">
      <c r="A30" s="32"/>
      <c r="B30" s="32" t="s">
        <v>113</v>
      </c>
      <c r="C30" s="32"/>
      <c r="D30" s="32"/>
      <c r="E30" s="33"/>
      <c r="F30" s="34"/>
      <c r="G30" s="34"/>
      <c r="H30" s="32"/>
      <c r="I30" s="42"/>
    </row>
    <row r="31" spans="1:9" s="1" customFormat="1" ht="21" customHeight="1">
      <c r="A31" s="35"/>
      <c r="B31" s="35" t="s">
        <v>134</v>
      </c>
      <c r="C31" s="35"/>
      <c r="D31" s="35"/>
      <c r="E31" s="35"/>
      <c r="F31" s="35"/>
      <c r="G31" s="35"/>
      <c r="H31" s="35"/>
      <c r="I31" s="53"/>
    </row>
    <row r="32" spans="1:9" ht="21" customHeight="1">
      <c r="A32" s="13"/>
      <c r="B32" s="13"/>
      <c r="C32" s="13"/>
      <c r="D32" s="13"/>
      <c r="E32" s="13"/>
      <c r="F32" s="13"/>
      <c r="G32" s="13"/>
      <c r="H32" s="13"/>
      <c r="I32" s="55"/>
    </row>
  </sheetData>
  <sheetProtection/>
  <mergeCells count="11">
    <mergeCell ref="A1:B1"/>
    <mergeCell ref="C1:D1"/>
    <mergeCell ref="G1:H1"/>
    <mergeCell ref="A2:I2"/>
    <mergeCell ref="A4:H4"/>
    <mergeCell ref="A21:I21"/>
    <mergeCell ref="C25:D25"/>
    <mergeCell ref="A26:B26"/>
    <mergeCell ref="C30:D30"/>
    <mergeCell ref="B31:H31"/>
    <mergeCell ref="A32:H32"/>
  </mergeCells>
  <hyperlinks>
    <hyperlink ref="C1" r:id="rId1" display="www.audiopcc.com"/>
  </hyperlink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7">
      <selection activeCell="N6" sqref="N6"/>
    </sheetView>
  </sheetViews>
  <sheetFormatPr defaultColWidth="8.75390625" defaultRowHeight="14.25"/>
  <cols>
    <col min="1" max="1" width="6.125" style="0" customWidth="1"/>
    <col min="2" max="2" width="13.50390625" style="0" customWidth="1"/>
    <col min="4" max="4" width="10.875" style="0" customWidth="1"/>
    <col min="5" max="5" width="28.75390625" style="0" customWidth="1"/>
    <col min="6" max="6" width="7.625" style="0" customWidth="1"/>
    <col min="7" max="7" width="6.625" style="0" customWidth="1"/>
    <col min="8" max="8" width="6.125" style="0" customWidth="1"/>
    <col min="11" max="11" width="24.375" style="0" customWidth="1"/>
  </cols>
  <sheetData>
    <row r="1" spans="1:12" ht="18" customHeight="1">
      <c r="A1" s="2" t="s">
        <v>44</v>
      </c>
      <c r="B1" s="3"/>
      <c r="C1" s="4" t="s">
        <v>45</v>
      </c>
      <c r="D1" s="4"/>
      <c r="E1" s="2" t="s">
        <v>4</v>
      </c>
      <c r="F1" s="2" t="s">
        <v>46</v>
      </c>
      <c r="G1" s="2" t="s">
        <v>47</v>
      </c>
      <c r="H1" s="2"/>
      <c r="I1" s="2"/>
      <c r="J1" s="2" t="s">
        <v>39</v>
      </c>
      <c r="K1" s="2" t="s">
        <v>135</v>
      </c>
      <c r="L1" s="2"/>
    </row>
    <row r="2" spans="1:12" ht="30" customHeight="1">
      <c r="A2" s="5" t="s">
        <v>136</v>
      </c>
      <c r="B2" s="5"/>
      <c r="C2" s="5"/>
      <c r="D2" s="5"/>
      <c r="E2" s="5"/>
      <c r="F2" s="5"/>
      <c r="G2" s="5"/>
      <c r="H2" s="5"/>
      <c r="I2" s="5"/>
      <c r="J2" s="5"/>
      <c r="K2" s="5"/>
      <c r="L2" s="36"/>
    </row>
    <row r="3" spans="1:12" ht="14.25">
      <c r="A3" s="6" t="s">
        <v>9</v>
      </c>
      <c r="B3" s="6" t="s">
        <v>49</v>
      </c>
      <c r="C3" s="6" t="s">
        <v>50</v>
      </c>
      <c r="D3" s="6" t="s">
        <v>51</v>
      </c>
      <c r="E3" s="6" t="s">
        <v>52</v>
      </c>
      <c r="F3" s="6" t="s">
        <v>53</v>
      </c>
      <c r="G3" s="7" t="s">
        <v>54</v>
      </c>
      <c r="H3" s="7" t="s">
        <v>55</v>
      </c>
      <c r="I3" s="6" t="s">
        <v>137</v>
      </c>
      <c r="J3" s="6" t="s">
        <v>113</v>
      </c>
      <c r="K3" s="6" t="s">
        <v>138</v>
      </c>
      <c r="L3" s="6" t="s">
        <v>56</v>
      </c>
    </row>
    <row r="4" spans="1:12" ht="18" customHeight="1">
      <c r="A4" s="8" t="s">
        <v>57</v>
      </c>
      <c r="B4" s="8"/>
      <c r="C4" s="8"/>
      <c r="D4" s="8"/>
      <c r="E4" s="8"/>
      <c r="F4" s="8"/>
      <c r="G4" s="8"/>
      <c r="H4" s="8"/>
      <c r="I4" s="8"/>
      <c r="J4" s="8"/>
      <c r="K4" s="37"/>
      <c r="L4" s="38"/>
    </row>
    <row r="5" spans="1:12" s="1" customFormat="1" ht="99.75" customHeight="1">
      <c r="A5" s="9">
        <v>1</v>
      </c>
      <c r="B5" s="10" t="s">
        <v>58</v>
      </c>
      <c r="C5" s="11" t="s">
        <v>59</v>
      </c>
      <c r="D5" s="11" t="s">
        <v>139</v>
      </c>
      <c r="E5" s="12" t="s">
        <v>140</v>
      </c>
      <c r="F5" s="9" t="s">
        <v>62</v>
      </c>
      <c r="G5" s="13" t="s">
        <v>63</v>
      </c>
      <c r="H5" s="9">
        <v>1</v>
      </c>
      <c r="I5" s="39">
        <v>2472</v>
      </c>
      <c r="J5" s="40">
        <f>I5</f>
        <v>2472</v>
      </c>
      <c r="K5" s="41"/>
      <c r="L5" s="42"/>
    </row>
    <row r="6" spans="1:12" s="1" customFormat="1" ht="99.75" customHeight="1">
      <c r="A6" s="9">
        <v>2</v>
      </c>
      <c r="B6" s="14" t="s">
        <v>141</v>
      </c>
      <c r="C6" s="11" t="s">
        <v>65</v>
      </c>
      <c r="D6" s="11" t="s">
        <v>74</v>
      </c>
      <c r="E6" s="15" t="s">
        <v>75</v>
      </c>
      <c r="F6" s="9" t="s">
        <v>68</v>
      </c>
      <c r="G6" s="13" t="s">
        <v>69</v>
      </c>
      <c r="H6" s="9">
        <v>4</v>
      </c>
      <c r="I6" s="13">
        <v>1365</v>
      </c>
      <c r="J6" s="43">
        <f aca="true" t="shared" si="0" ref="J6:J8">I6*H6</f>
        <v>5460</v>
      </c>
      <c r="K6" s="44"/>
      <c r="L6" s="42"/>
    </row>
    <row r="7" spans="1:12" s="1" customFormat="1" ht="99.75" customHeight="1">
      <c r="A7" s="16">
        <v>3</v>
      </c>
      <c r="B7" s="9" t="s">
        <v>142</v>
      </c>
      <c r="C7" s="13" t="s">
        <v>65</v>
      </c>
      <c r="D7" s="13" t="s">
        <v>86</v>
      </c>
      <c r="E7" s="17" t="s">
        <v>87</v>
      </c>
      <c r="F7" s="9" t="s">
        <v>68</v>
      </c>
      <c r="G7" s="18" t="s">
        <v>63</v>
      </c>
      <c r="H7" s="9">
        <v>2</v>
      </c>
      <c r="I7" s="13">
        <v>1664</v>
      </c>
      <c r="J7" s="43">
        <f t="shared" si="0"/>
        <v>3328</v>
      </c>
      <c r="K7" s="44"/>
      <c r="L7" s="42"/>
    </row>
    <row r="8" spans="1:12" s="1" customFormat="1" ht="60" customHeight="1">
      <c r="A8" s="9">
        <v>4</v>
      </c>
      <c r="B8" s="9" t="s">
        <v>91</v>
      </c>
      <c r="C8" s="13" t="s">
        <v>65</v>
      </c>
      <c r="D8" s="13" t="s">
        <v>92</v>
      </c>
      <c r="E8" s="12" t="s">
        <v>93</v>
      </c>
      <c r="F8" s="9" t="s">
        <v>68</v>
      </c>
      <c r="G8" s="18" t="s">
        <v>94</v>
      </c>
      <c r="H8" s="9">
        <v>1</v>
      </c>
      <c r="I8" s="13">
        <v>1250</v>
      </c>
      <c r="J8" s="43">
        <f t="shared" si="0"/>
        <v>1250</v>
      </c>
      <c r="K8" s="44"/>
      <c r="L8" s="42"/>
    </row>
    <row r="9" spans="1:12" s="1" customFormat="1" ht="97.5" customHeight="1">
      <c r="A9" s="9">
        <v>5</v>
      </c>
      <c r="B9" s="9" t="s">
        <v>143</v>
      </c>
      <c r="C9" s="13" t="s">
        <v>65</v>
      </c>
      <c r="D9" s="13" t="s">
        <v>144</v>
      </c>
      <c r="E9" s="12" t="s">
        <v>145</v>
      </c>
      <c r="F9" s="9" t="s">
        <v>68</v>
      </c>
      <c r="G9" s="18" t="s">
        <v>94</v>
      </c>
      <c r="H9" s="9">
        <v>1</v>
      </c>
      <c r="I9" s="13">
        <v>2280</v>
      </c>
      <c r="J9" s="43">
        <f>I9</f>
        <v>2280</v>
      </c>
      <c r="K9" s="44"/>
      <c r="L9" s="42"/>
    </row>
    <row r="10" spans="1:12" s="1" customFormat="1" ht="99.75" customHeight="1">
      <c r="A10" s="9">
        <v>6</v>
      </c>
      <c r="B10" s="9" t="s">
        <v>95</v>
      </c>
      <c r="C10" s="13" t="s">
        <v>65</v>
      </c>
      <c r="D10" s="13" t="s">
        <v>96</v>
      </c>
      <c r="E10" s="12" t="s">
        <v>97</v>
      </c>
      <c r="F10" s="9" t="s">
        <v>68</v>
      </c>
      <c r="G10" s="18" t="s">
        <v>63</v>
      </c>
      <c r="H10" s="9">
        <v>1</v>
      </c>
      <c r="I10" s="13">
        <v>1200</v>
      </c>
      <c r="J10" s="43">
        <v>1200</v>
      </c>
      <c r="K10" s="44"/>
      <c r="L10" s="42"/>
    </row>
    <row r="11" spans="1:12" s="1" customFormat="1" ht="99.75" customHeight="1">
      <c r="A11" s="16">
        <v>7</v>
      </c>
      <c r="B11" s="9" t="s">
        <v>106</v>
      </c>
      <c r="C11" s="13" t="s">
        <v>65</v>
      </c>
      <c r="D11" s="13" t="s">
        <v>107</v>
      </c>
      <c r="E11" s="19" t="s">
        <v>108</v>
      </c>
      <c r="F11" s="9" t="s">
        <v>68</v>
      </c>
      <c r="G11" s="18" t="s">
        <v>63</v>
      </c>
      <c r="H11" s="9">
        <v>1</v>
      </c>
      <c r="I11" s="13">
        <v>900</v>
      </c>
      <c r="J11" s="43">
        <v>900</v>
      </c>
      <c r="K11" s="44"/>
      <c r="L11" s="42"/>
    </row>
    <row r="12" spans="1:12" s="1" customFormat="1" ht="99.75" customHeight="1">
      <c r="A12" s="9">
        <v>8</v>
      </c>
      <c r="B12" s="9" t="s">
        <v>109</v>
      </c>
      <c r="C12" s="13" t="s">
        <v>110</v>
      </c>
      <c r="D12" s="13" t="s">
        <v>111</v>
      </c>
      <c r="E12" s="20" t="s">
        <v>112</v>
      </c>
      <c r="F12" s="9" t="s">
        <v>62</v>
      </c>
      <c r="G12" s="18" t="s">
        <v>63</v>
      </c>
      <c r="H12" s="9">
        <v>1</v>
      </c>
      <c r="I12" s="13">
        <v>1099</v>
      </c>
      <c r="J12" s="43">
        <v>1099</v>
      </c>
      <c r="K12" s="44"/>
      <c r="L12" s="42"/>
    </row>
    <row r="13" spans="1:12" s="1" customFormat="1" ht="25.5" customHeight="1">
      <c r="A13" s="9">
        <v>9</v>
      </c>
      <c r="B13" s="21" t="s">
        <v>113</v>
      </c>
      <c r="C13" s="21"/>
      <c r="D13" s="21"/>
      <c r="E13" s="22"/>
      <c r="F13" s="21"/>
      <c r="G13" s="23"/>
      <c r="H13" s="21"/>
      <c r="I13" s="21"/>
      <c r="J13" s="45">
        <f>SUM(J5:J12)</f>
        <v>17989</v>
      </c>
      <c r="K13" s="46"/>
      <c r="L13" s="42"/>
    </row>
    <row r="14" spans="1:12" s="1" customFormat="1" ht="26.25" customHeight="1">
      <c r="A14" s="24" t="s">
        <v>146</v>
      </c>
      <c r="B14" s="24"/>
      <c r="C14" s="25"/>
      <c r="D14" s="24"/>
      <c r="E14" s="26"/>
      <c r="F14" s="27"/>
      <c r="G14" s="28"/>
      <c r="H14" s="27"/>
      <c r="I14" s="27"/>
      <c r="J14" s="47"/>
      <c r="K14" s="48"/>
      <c r="L14" s="42"/>
    </row>
    <row r="15" spans="1:12" s="1" customFormat="1" ht="78" customHeight="1">
      <c r="A15" s="9">
        <v>1</v>
      </c>
      <c r="B15" s="9" t="s">
        <v>147</v>
      </c>
      <c r="C15" s="13" t="s">
        <v>148</v>
      </c>
      <c r="D15" s="13" t="s">
        <v>149</v>
      </c>
      <c r="E15" s="29" t="s">
        <v>150</v>
      </c>
      <c r="F15" s="9"/>
      <c r="G15" s="18" t="s">
        <v>63</v>
      </c>
      <c r="H15" s="9">
        <v>1</v>
      </c>
      <c r="I15" s="13"/>
      <c r="J15" s="43">
        <v>7590</v>
      </c>
      <c r="K15" s="44"/>
      <c r="L15" s="42"/>
    </row>
    <row r="16" spans="1:12" s="1" customFormat="1" ht="24.75" customHeight="1">
      <c r="A16" s="9">
        <v>2</v>
      </c>
      <c r="B16" s="9" t="s">
        <v>151</v>
      </c>
      <c r="C16" s="9" t="s">
        <v>152</v>
      </c>
      <c r="D16" s="30" t="s">
        <v>153</v>
      </c>
      <c r="E16" s="31"/>
      <c r="F16" s="18"/>
      <c r="G16" s="18" t="s">
        <v>154</v>
      </c>
      <c r="H16" s="9">
        <v>1</v>
      </c>
      <c r="I16" s="18"/>
      <c r="J16" s="43">
        <v>780</v>
      </c>
      <c r="K16" s="44"/>
      <c r="L16" s="42"/>
    </row>
    <row r="17" spans="1:12" s="1" customFormat="1" ht="18" customHeight="1">
      <c r="A17" s="32"/>
      <c r="B17" s="32" t="s">
        <v>113</v>
      </c>
      <c r="C17" s="32"/>
      <c r="D17" s="32"/>
      <c r="E17" s="33"/>
      <c r="F17" s="34"/>
      <c r="G17" s="34"/>
      <c r="H17" s="32"/>
      <c r="I17" s="34"/>
      <c r="J17" s="49">
        <f>SUM(J14:J16)</f>
        <v>8370</v>
      </c>
      <c r="K17" s="50"/>
      <c r="L17" s="42"/>
    </row>
    <row r="18" spans="1:12" s="1" customFormat="1" ht="26.25" customHeight="1">
      <c r="A18" s="24" t="s">
        <v>155</v>
      </c>
      <c r="B18" s="24"/>
      <c r="C18" s="25"/>
      <c r="D18" s="24"/>
      <c r="E18" s="26"/>
      <c r="F18" s="27"/>
      <c r="G18" s="28"/>
      <c r="H18" s="27"/>
      <c r="I18" s="27"/>
      <c r="J18" s="47"/>
      <c r="K18" s="48"/>
      <c r="L18" s="42"/>
    </row>
    <row r="19" spans="1:12" s="1" customFormat="1" ht="41.25" customHeight="1">
      <c r="A19" s="9">
        <v>1</v>
      </c>
      <c r="B19" s="9" t="s">
        <v>156</v>
      </c>
      <c r="C19" s="13"/>
      <c r="D19" s="13"/>
      <c r="E19" s="29"/>
      <c r="F19" s="9"/>
      <c r="G19" s="18" t="s">
        <v>69</v>
      </c>
      <c r="H19" s="9">
        <v>2</v>
      </c>
      <c r="I19" s="13">
        <v>75</v>
      </c>
      <c r="J19" s="43">
        <f>I19*H19</f>
        <v>150</v>
      </c>
      <c r="K19" s="44"/>
      <c r="L19" s="42"/>
    </row>
    <row r="20" spans="1:12" s="1" customFormat="1" ht="41.25" customHeight="1">
      <c r="A20" s="9">
        <v>2</v>
      </c>
      <c r="B20" s="9" t="s">
        <v>128</v>
      </c>
      <c r="C20" s="13"/>
      <c r="D20" s="13"/>
      <c r="E20" s="29" t="s">
        <v>157</v>
      </c>
      <c r="F20" s="9"/>
      <c r="G20" s="18" t="s">
        <v>63</v>
      </c>
      <c r="H20" s="9">
        <v>1</v>
      </c>
      <c r="I20" s="13"/>
      <c r="J20" s="43">
        <v>900</v>
      </c>
      <c r="K20" s="44"/>
      <c r="L20" s="42"/>
    </row>
    <row r="21" spans="1:12" s="1" customFormat="1" ht="24.75" customHeight="1">
      <c r="A21" s="9">
        <v>3</v>
      </c>
      <c r="B21" s="9" t="s">
        <v>130</v>
      </c>
      <c r="C21" s="9"/>
      <c r="D21" s="30"/>
      <c r="E21" s="31"/>
      <c r="F21" s="18"/>
      <c r="G21" s="18" t="s">
        <v>131</v>
      </c>
      <c r="H21" s="9">
        <v>1</v>
      </c>
      <c r="I21" s="18"/>
      <c r="J21" s="43">
        <v>1000</v>
      </c>
      <c r="K21" s="44"/>
      <c r="L21" s="42"/>
    </row>
    <row r="22" spans="1:12" s="1" customFormat="1" ht="18" customHeight="1">
      <c r="A22" s="32"/>
      <c r="B22" s="32" t="s">
        <v>113</v>
      </c>
      <c r="C22" s="32"/>
      <c r="D22" s="32"/>
      <c r="E22" s="33"/>
      <c r="F22" s="34"/>
      <c r="G22" s="34"/>
      <c r="H22" s="32"/>
      <c r="I22" s="34"/>
      <c r="J22" s="49">
        <f>SUM(J19:J21)</f>
        <v>2050</v>
      </c>
      <c r="K22" s="50"/>
      <c r="L22" s="42"/>
    </row>
    <row r="23" spans="1:12" s="1" customFormat="1" ht="21" customHeight="1">
      <c r="A23" s="35"/>
      <c r="B23" s="35" t="s">
        <v>134</v>
      </c>
      <c r="C23" s="35"/>
      <c r="D23" s="35"/>
      <c r="E23" s="35"/>
      <c r="F23" s="35"/>
      <c r="G23" s="35"/>
      <c r="H23" s="35"/>
      <c r="I23" s="35"/>
      <c r="J23" s="51">
        <f>J22+J13</f>
        <v>20039</v>
      </c>
      <c r="K23" s="52"/>
      <c r="L23" s="53"/>
    </row>
    <row r="24" spans="1:12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54"/>
      <c r="L24" s="55"/>
    </row>
  </sheetData>
  <sheetProtection/>
  <mergeCells count="11">
    <mergeCell ref="A1:B1"/>
    <mergeCell ref="C1:D1"/>
    <mergeCell ref="G1:H1"/>
    <mergeCell ref="A2:L2"/>
    <mergeCell ref="A4:K4"/>
    <mergeCell ref="A14:B14"/>
    <mergeCell ref="C17:D17"/>
    <mergeCell ref="A18:B18"/>
    <mergeCell ref="C22:D22"/>
    <mergeCell ref="B23:I23"/>
    <mergeCell ref="A24:I24"/>
  </mergeCells>
  <hyperlinks>
    <hyperlink ref="C1" r:id="rId1" display="www.audiopcc.com"/>
  </hyperlinks>
  <printOptions/>
  <pageMargins left="0.75" right="0.75" top="1" bottom="1" header="0.51" footer="0.51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1996-12-17T01:32:42Z</dcterms:created>
  <dcterms:modified xsi:type="dcterms:W3CDTF">2017-02-08T14:41:13Z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