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2"/>
  </bookViews>
  <sheets>
    <sheet name="总合计" sheetId="1" r:id="rId1"/>
    <sheet name="YYaudio方案" sheetId="2" r:id="rId2"/>
    <sheet name="JBL方案" sheetId="3" r:id="rId3"/>
    <sheet name="KDLK方案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<sst xmlns="http://schemas.openxmlformats.org/spreadsheetml/2006/main" count="498" uniqueCount="174">
  <si>
    <t>包头第一工人文化宫音视频报价</t>
  </si>
  <si>
    <t>呈送</t>
  </si>
  <si>
    <t>日期：2014.8.20</t>
  </si>
  <si>
    <t>计划</t>
  </si>
  <si>
    <t>中国音响采购中心</t>
  </si>
  <si>
    <t>联系人：沈彩霞  18501635998</t>
  </si>
  <si>
    <t>www.audiopcc.com</t>
  </si>
  <si>
    <t>NO.</t>
  </si>
  <si>
    <t>ENGINEERING ITEM</t>
  </si>
  <si>
    <t>AMOUNT</t>
  </si>
  <si>
    <t>序号</t>
  </si>
  <si>
    <r>
      <t>工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程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项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目</t>
    </r>
  </si>
  <si>
    <r>
      <t>金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额</t>
    </r>
  </si>
  <si>
    <t>一</t>
  </si>
  <si>
    <t>YYaudio方案一</t>
  </si>
  <si>
    <t>二</t>
  </si>
  <si>
    <t>JBL 方案二</t>
  </si>
  <si>
    <t>三</t>
  </si>
  <si>
    <t>KDLK 方案三</t>
  </si>
  <si>
    <t>四</t>
  </si>
  <si>
    <t>设备总计</t>
  </si>
  <si>
    <t>五</t>
  </si>
  <si>
    <t>安装调试费10%</t>
  </si>
  <si>
    <t>六</t>
  </si>
  <si>
    <t>设计费3%</t>
  </si>
  <si>
    <t>七</t>
  </si>
  <si>
    <t>差旅费3%</t>
  </si>
  <si>
    <t>八</t>
  </si>
  <si>
    <t>增值税9%</t>
  </si>
  <si>
    <t>九</t>
  </si>
  <si>
    <t>以上合计</t>
  </si>
  <si>
    <t>TOTAL（RMB）</t>
  </si>
  <si>
    <t>圆整</t>
  </si>
  <si>
    <t>累计金额（人民币）</t>
  </si>
  <si>
    <t xml:space="preserve">一、付款方式：付清全款发货。                                                                                                                                 </t>
  </si>
  <si>
    <t>二、设备维护：质保期1年，终身维护，质保期之后乙方只收取维修成本费。</t>
  </si>
  <si>
    <t xml:space="preserve">三、货期：所有设备5天内发货。                                                                                           </t>
  </si>
  <si>
    <t xml:space="preserve">四、备注：乙方不负责音响、灯光设备的布线、安装及调试工作，如需乙方解决安装调试问题需按照以上要求另行付费。     </t>
  </si>
  <si>
    <t>五、乙方保证设备为100%正品行货，三包齐全，未拆封。</t>
  </si>
  <si>
    <t>六、收货地址：          收货人：                  联系电话：</t>
  </si>
  <si>
    <t>甲方：</t>
  </si>
  <si>
    <t>乙方：上海雍阳电子科技有限公司</t>
  </si>
  <si>
    <t>联系电话：</t>
  </si>
  <si>
    <t>联系电话： 18501635998</t>
  </si>
  <si>
    <t>联系人：</t>
  </si>
  <si>
    <t xml:space="preserve">联系人：沈彩霞 </t>
  </si>
  <si>
    <t>法人或受权人签字盖章：</t>
  </si>
  <si>
    <t>日期   年    月   日</t>
  </si>
  <si>
    <t>日期：2014 年 8月 20 日</t>
  </si>
  <si>
    <r>
      <t>此报价</t>
    </r>
    <r>
      <rPr>
        <sz val="12"/>
        <color indexed="10"/>
        <rFont val="Times New Roman"/>
        <family val="1"/>
      </rPr>
      <t>3</t>
    </r>
    <r>
      <rPr>
        <sz val="12"/>
        <color indexed="10"/>
        <rFont val="宋体"/>
        <family val="0"/>
      </rPr>
      <t>天内有效，</t>
    </r>
    <r>
      <rPr>
        <sz val="12"/>
        <color indexed="10"/>
        <rFont val="Times New Roman"/>
        <family val="1"/>
      </rPr>
      <t>3</t>
    </r>
    <r>
      <rPr>
        <sz val="12"/>
        <color indexed="10"/>
        <rFont val="宋体"/>
        <family val="0"/>
      </rPr>
      <t>天后另行报价。</t>
    </r>
  </si>
  <si>
    <t>工程：</t>
  </si>
  <si>
    <t>日期：</t>
  </si>
  <si>
    <t>2014.8.20</t>
  </si>
  <si>
    <t>项目：</t>
  </si>
  <si>
    <t>包头市第一工人文化宫</t>
  </si>
  <si>
    <t>币种：</t>
  </si>
  <si>
    <t>人民币</t>
  </si>
  <si>
    <t>包头市第一工人文化宫主楼音响设备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</si>
  <si>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</si>
  <si>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</si>
  <si>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</si>
  <si>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</si>
  <si>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</si>
  <si>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</si>
  <si>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</si>
  <si>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</si>
  <si>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</si>
  <si>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</si>
  <si>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</si>
  <si>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一、音响及功放部分</t>
  </si>
  <si>
    <t>线阵音响</t>
  </si>
  <si>
    <t>YY audio</t>
  </si>
  <si>
    <t>LA6312II</t>
  </si>
  <si>
    <t xml:space="preserve">频率响应   50Hz-18kHz
单元组成   2×12"(300mm)/3" voice coil LF
2×6.5"(165mm)/2"voice coil MF
2×1"(25mm)/ 1.7"voice coil HF
额定功率   800W RMS,3200W peak
灵敏度   102dB/1watt/1 metre
声压级   131 dB continuous,137 dB peak
额定阻抗   8 ohms nominal
指向性   Horizontal coverage：100°
Varies, depending on array length and configuration
分频点   800Hz, 2.2kHz passive
输入方式   2×Speakon NL8
包装尺寸   1160mm×600mm×620mm(Flight case/pc) 662mm×497mm×1210mm
净重   61.5 kg/pc
</t>
  </si>
  <si>
    <t>中国</t>
  </si>
  <si>
    <t>只</t>
  </si>
  <si>
    <t>进口b&amp;c单元</t>
  </si>
  <si>
    <t>超低音音响</t>
  </si>
  <si>
    <t>YPR218B</t>
  </si>
  <si>
    <t>频率响应范围：35HZ-150HZ；单元组成：2X18"(460mm)/4(100mm)；额定功率：1200W RMS,4800Wpeak；灵敏度：102db/1watt/1metre；声压级：132db continuous;138db peak;额定阻抗：4 ohms nominal;</t>
  </si>
  <si>
    <t>返听音响</t>
  </si>
  <si>
    <t>YPR15</t>
  </si>
  <si>
    <t>频率响应   40Hz-18kHz
单元组成   1×15"(385mm)/3" voice coil LF
1×1"(25mm)/1.7" voice coil HF
额定功率   400W RMS,1600W peak
灵敏度   98dB 1watt/1 metre
声压级   124dB continuous,130dB peak
额定阻抗   8 ohms nominal
指向性   80°x 50°
分频点   2.2kHz passive
输入方式   2×Speakon NL4
包装尺寸   560mm×525mm×800mm
净重   29.4 kg/pc</t>
  </si>
  <si>
    <t>线阵功放</t>
  </si>
  <si>
    <t>YA13.4</t>
  </si>
  <si>
    <t>立体声功率 8Ω:   4×1300W
立体声功率 4Ω:   4×1950W
桥接功率 8Ω:   2×3900W
信噪比   ≥98dB
转换率:   15V/μS
阻尼系数:   &gt;300 Nominal operating condition 1KHz/8Ω
频响:   ±1dB Nominal operating condition 20Hz-20KHz
总谐波失声:   ≤0.03% Nominal operating condition 1kHz/8Ω
互调失声:   ≤0.1Nominal operating condition 60Hz/7kHz 4:
输入灵敏度   0.77V
输入阻抗   20kΩ/Balancde,10kΩ/un-Balanced
分离度   62dB Rated Out 1kHz/8Ω
LED指示   Protect,Clip,Signal,Bridge,Stereo,Parallel,Power
保护功能   Soft Start,Short Circuit,Limiter,DC Fault,AC Line Fuse,Thermal Cut
散热系统   Two steps speed fan
电源   AC:220-230V 50Hz
重量   10.5kg
尺寸   482×398×88mm</t>
  </si>
  <si>
    <t>台</t>
  </si>
  <si>
    <t>超低音功放</t>
  </si>
  <si>
    <t>YA2600</t>
  </si>
  <si>
    <t xml:space="preserve">立体声功率 8Ω:   2×1300W
立体声功率 4Ω:   2×1820W
桥接功率 8Ω:   3600W
信噪比   ≥98dB
转换率:   15V/μS
阻尼系数:   &gt;230 Nominal operating condition 1KHz/8Ω
频响:   ±1dB Nominal operating condition 20Hz-20KHz
总谐波失声:   ≤0.03% Nominal operating condition 1kHz/8Ω
互调失声:   ≤0.1Nominal operating condition 60Hz/7kHz 4:1
输入灵敏度   0.77V
输入阻抗   20kΩ/Balancde,10kΩ/un-Balanced
分离度   62dB Rated Out 1kHz/8Ω
LED指示   Protect,Clip,Signal,Bridge,Stereo,Parallel,Power
保护功能   Soft Start,Short Circuit,Limiter,DC Fault,AC Line Fuse,Thermal Cut
散热系统   Two steps speed fan
电源   AC:220-230V 50Hz/60Hz
重量   34Kg
尺寸   482x460.5×132mm
</t>
  </si>
  <si>
    <t>返听功放</t>
  </si>
  <si>
    <t>YA1100</t>
  </si>
  <si>
    <t>立体声功率 8Ω:   2×550W
立体声功率 4Ω:   2×840W
桥接功率 8Ω:   1680W
信噪比   ≥98dB
转换率:   15V/μS
阻尼系数:   &gt;230 Nominal operating condition 1KHz/8Ω
频响:   ±1dB Nominal operating condition 20Hz-20KHz
总谐波失声:   ≤0.03% Nominal operating condition 1kHz/8Ω
互调失声:   ≤0.1Nominal operating condition 60Hz/7kHz 4:1
输入灵敏度   0.77V
输入阻抗   20kΩ/Balancde,10kΩ/un-Balanced
分离度   62dB Rated Out 1kHz/8Ω
LED指示   Protect,Clip,Signal,Bridge,Stereo,Parallel,Power
保护功能   Soft Start,Short Circuit,Limiter,DC Fault,AC Line Fuse,Thermal Cut
散热系统   Two steps speed fan
电源   AC:220-230V 50Hz/60Hz
重量   17Kg
尺寸   482x460.5×88 mm</t>
  </si>
  <si>
    <t>手持话筒</t>
  </si>
  <si>
    <t>SHURE</t>
  </si>
  <si>
    <t>BLX24/SM58</t>
  </si>
  <si>
    <t>配有SM58心形话筒手持式无线发射机的BLX无线系统,不想为演出过度操心的表演者必备的完美系统</t>
  </si>
  <si>
    <t>美国</t>
  </si>
  <si>
    <t>套</t>
  </si>
  <si>
    <t>电容话筒</t>
  </si>
  <si>
    <t>AKG</t>
  </si>
  <si>
    <t>C4000B</t>
  </si>
  <si>
    <t>指向性：可在心型、超心型及全指向之间进行切换、频响范围：20-20,000Hz、灵敏度：25mV/Pa(-32 dBV)、信/噪比：86dB、阻抗：200Ω、最大声压级：145/155dB(THD=0.5%)</t>
  </si>
  <si>
    <t>澳地利</t>
  </si>
  <si>
    <t>会议话筒</t>
  </si>
  <si>
    <t>MX412D/C</t>
  </si>
  <si>
    <t>12英寸心形鹅颈话筒，含连体式桌面底座与线缆</t>
  </si>
  <si>
    <t>会议混音器</t>
  </si>
  <si>
    <t>vSCM810E</t>
  </si>
  <si>
    <t>带Intelli Mix的8通道自动混音器</t>
  </si>
  <si>
    <t>调音台</t>
  </si>
  <si>
    <t>ALLEN&amp;HEATH</t>
  </si>
  <si>
    <t>GGL2400/424</t>
  </si>
  <si>
    <t>24路单声道,2组立体声,4编组,立体声+单声道输出</t>
  </si>
  <si>
    <t>英国</t>
  </si>
  <si>
    <t>数字音频处理器</t>
  </si>
  <si>
    <t>dbx</t>
  </si>
  <si>
    <t xml:space="preserve">DriveRack PA+ </t>
  </si>
  <si>
    <t>2*6数字控制和信号处理器(可配合RTA-M测试话筒作现场粉红噪声实时频谱分析)</t>
  </si>
  <si>
    <t>效果器</t>
  </si>
  <si>
    <t>YAMAHA</t>
  </si>
  <si>
    <t>REV100</t>
  </si>
  <si>
    <t>双通道专业数码混响器,内置99种预制效果</t>
  </si>
  <si>
    <t>均衡器</t>
  </si>
  <si>
    <t xml:space="preserve">231S  </t>
  </si>
  <si>
    <t>2*31段 均衡器,2U机，银色面板</t>
  </si>
  <si>
    <t>反馈抑制器</t>
  </si>
  <si>
    <t>AFS224</t>
  </si>
  <si>
    <t>反馈抑制器,双通道,2*24滤波器</t>
  </si>
  <si>
    <t>电源时序器</t>
  </si>
  <si>
    <t>YYAUDIO</t>
  </si>
  <si>
    <t>NPW80时序电源</t>
  </si>
  <si>
    <t>8路时序电源（每通道提供高达10安培电源）
控制电路采用高可靠性和数字化设计，高电流继电器的输出级和低功耗
1U和标准万用AC电源插座，可以非常方便使用
具有开关机锁并配备用户钥匙，管理方便
面板具有紧急关闭开关，安全方便</t>
  </si>
  <si>
    <t>合计</t>
  </si>
  <si>
    <t>二、音源及点歌服务</t>
  </si>
  <si>
    <t>DVD</t>
  </si>
  <si>
    <t>PIONEER</t>
  </si>
  <si>
    <t xml:space="preserve">BDP-3110   </t>
  </si>
  <si>
    <t>可播放蓝光光盘区域码：C区，DTS与DOLBY DIGITAL(杜比)音频解码，HDMI1.4端口，USB2.0多媒体播放，复合视频输出，同轴音频输出，2声道音频输出，LAN端口</t>
  </si>
  <si>
    <t>日本</t>
  </si>
  <si>
    <t>三、设备辅助材料</t>
  </si>
  <si>
    <t>机柜</t>
  </si>
  <si>
    <t>2M</t>
  </si>
  <si>
    <t>音箱线</t>
  </si>
  <si>
    <t>卷</t>
  </si>
  <si>
    <t>音频线</t>
  </si>
  <si>
    <t>高杆话筒架</t>
  </si>
  <si>
    <t>人声话筒支架，折叠式支架腿，立杆二节，具有可延展的二节臂</t>
  </si>
  <si>
    <t>定制</t>
  </si>
  <si>
    <t>线阵音响吊架</t>
  </si>
  <si>
    <t>辅材</t>
  </si>
  <si>
    <t>批</t>
  </si>
  <si>
    <t>四、设备总计</t>
  </si>
  <si>
    <t>主音响</t>
  </si>
  <si>
    <t xml:space="preserve">JBL </t>
  </si>
  <si>
    <t>STX825</t>
  </si>
  <si>
    <t>双15“扬声器的2400瓦RMS额定功率，4欧姆 出色的低频率响应32Hz-250Hz的 最大声压级的135分贝，灵敏度为98分贝（1W/1M） DURAFLEX外壳表面保护柜 14号钢格栅保护低音单元 全量程或双功放操作 多层桦木/杨木建设令人难以置信的力量 规格： 电源配置范围/双功放 低频驱动器尺寸2×15吋 高频驱动器尺寸4吋 额定功率 2400W 峰值功率容量 4800W 阻抗：4欧姆 频率范围：34Hz-20KHZ（-10dB）时，42Hz-19kHz的（+ /-3DB） 分频点TBD 最大峰值声压级98分贝（1W/1M），135分贝的峰值声压级 水平覆盖角度90度 垂直覆盖角度50度 外壳材料多层桦木/杨木 安装选项 吊装 输入2 x的Speakon 输出无输出 高度42吋 宽度22.4吋 深度22.6吋 体重112磅。</t>
  </si>
  <si>
    <t>STX828S</t>
  </si>
  <si>
    <t>双18“无源低音炮 4000瓦RMS功率处理 32Hz-250Hz的频率范围 DURAFLEX覆盖，多层桦木/杨木建设 14号钢格栅 压铸金属处理 最大峰值声压级：138分贝 规格： 电源配置单声道功放 低频驱动器尺寸2×18吋 不提供功率放大器 额定功率（计划）4000W 峰值功率容量8000W 阻抗：4欧姆 频率范围：32Hz-250Hz的（-10dB）时，频率为45Hz-120Hz的（+ /-3DB） 分频点TBD 最大峰值声压级99分贝（1W/1M），138分贝的峰值声压级 外壳材料多层桦木/杨木 仅安装选项 吊装 输入2 x的Speakon 高度22.2吋 宽度44.8吋 深度27.9吋 体重180磅。</t>
  </si>
  <si>
    <t>STX815M</t>
  </si>
  <si>
    <t>5“被动监听扬声器1200瓦RMS额定功率在8欧姆 高频分散为70×70度，显示器或侧填充应用的理想选择 最大声压级的130分贝，的灵敏度是96分贝（1W/1M） 专为地板显示器使用，或作为一极的喇叭 DURAFLEX外壳表面保护柜 14号钢格栅保护的驱动程序 全范围或双功放操作 规格： 电源配置范围/双功放 低频驱动器尺寸15吋 高频驱动器尺寸3吋 额定功率 1200W 峰值功率容量 2400W 阻抗8欧姆 频率范围：41Hz-20KHZ（-10dB）时，55HZ-20KHZ（+ /-3DB） 分频点TBD 最大峰值声压级96分贝（1W/1M），130分贝的峰值声压级 水平覆盖角度70度 垂直覆盖角度70度 外壳材料多层桦木/胶合板 安装选项 吊装，立杆 输入2 x的Speakon 输出无输出 高度28.4吋 宽度17.2吋 深度13吋 重量53磅。</t>
  </si>
  <si>
    <t>主功放</t>
  </si>
  <si>
    <t xml:space="preserve">XTi4000  </t>
  </si>
  <si>
    <t>2*650W 8欧，2*1200W 4欧，1*3200W 4欧，内置数字处理</t>
  </si>
  <si>
    <t xml:space="preserve">XTi6000  </t>
  </si>
  <si>
    <t>2*1200W 8欧，2*2100W 4欧，1*6000W 4欧，内置数字处理</t>
  </si>
  <si>
    <t>二、音源设备</t>
  </si>
  <si>
    <t>KDLK</t>
  </si>
  <si>
    <t>KA6312II</t>
  </si>
  <si>
    <t>KPR218B</t>
  </si>
  <si>
    <t>KPR15</t>
  </si>
  <si>
    <t>KA13.4</t>
  </si>
  <si>
    <t>KA2600</t>
  </si>
  <si>
    <t>KA1100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</si>
</sst>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[DBNum1][$-804]yyyy&quot;年&quot;m&quot;月&quot;d&quot;日&quot;"/>
    <numFmt numFmtId="180" formatCode="&quot;￥&quot;#,##0.00_);[Red]\(&quot;￥&quot;#,##0.00\)"/>
    <numFmt numFmtId="181" formatCode="&quot;￥&quot;#,##0_);[Red]\(&quot;￥&quot;#,##0\)"/>
    <numFmt numFmtId="182" formatCode="0.00_);[Red]\(0.00\)"/>
    <numFmt numFmtId="183" formatCode="[DBNum2][$-804]General"/>
  </numFmts>
  <fonts count="4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22"/>
      <color indexed="60"/>
      <name val="黑体"/>
      <family val="0"/>
    </font>
    <font>
      <sz val="12"/>
      <color indexed="18"/>
      <name val="宋体"/>
      <family val="0"/>
    </font>
    <font>
      <u val="single"/>
      <sz val="12"/>
      <color indexed="18"/>
      <name val="宋体"/>
      <family val="0"/>
    </font>
    <font>
      <sz val="12"/>
      <color indexed="18"/>
      <name val="Times New Roman"/>
      <family val="1"/>
    </font>
    <font>
      <b/>
      <sz val="10"/>
      <color indexed="63"/>
      <name val="Arial"/>
      <family val="2"/>
    </font>
    <font>
      <b/>
      <sz val="10"/>
      <color indexed="63"/>
      <name val="黑体"/>
      <family val="0"/>
    </font>
    <font>
      <b/>
      <sz val="10"/>
      <color indexed="63"/>
      <name val="宋体"/>
      <family val="0"/>
    </font>
    <font>
      <b/>
      <sz val="10"/>
      <name val="黑体"/>
      <family val="0"/>
    </font>
    <font>
      <b/>
      <sz val="10"/>
      <color indexed="60"/>
      <name val="宋体"/>
      <family val="0"/>
    </font>
    <font>
      <sz val="10"/>
      <name val="Times New Roman"/>
      <family val="1"/>
    </font>
    <font>
      <sz val="10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63"/>
      <name val="Times New Roman"/>
      <family val="1"/>
    </font>
    <font>
      <sz val="12"/>
      <color indexed="10"/>
      <name val="Times New Roman"/>
      <family val="1"/>
    </font>
    <font>
      <sz val="5.6"/>
      <color indexed="63"/>
      <name val="宋体"/>
      <family val="0"/>
    </font>
    <font>
      <u val="single"/>
      <sz val="11"/>
      <color rgb="FF80008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/>
    </border>
    <border>
      <left>
        <color indexed="63"/>
      </left>
      <right style="medium">
        <color indexed="63"/>
      </right>
      <top>
        <color indexed="63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1" fillId="8" borderId="0" applyNumberFormat="0" applyBorder="0" applyAlignment="0" applyProtection="0"/>
    <xf numFmtId="0" fontId="25" fillId="0" borderId="5" applyNumberFormat="0" applyFill="0" applyAlignment="0" applyProtection="0"/>
    <xf numFmtId="0" fontId="21" fillId="9" borderId="0" applyNumberFormat="0" applyBorder="0" applyAlignment="0" applyProtection="0"/>
    <xf numFmtId="0" fontId="35" fillId="10" borderId="6" applyNumberFormat="0" applyAlignment="0" applyProtection="0"/>
    <xf numFmtId="0" fontId="0" fillId="0" borderId="0">
      <alignment/>
      <protection/>
    </xf>
    <xf numFmtId="0" fontId="31" fillId="10" borderId="1" applyNumberFormat="0" applyAlignment="0" applyProtection="0"/>
    <xf numFmtId="0" fontId="0" fillId="0" borderId="0">
      <alignment/>
      <protection/>
    </xf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36" fillId="0" borderId="8" applyNumberFormat="0" applyFill="0" applyAlignment="0" applyProtection="0"/>
    <xf numFmtId="0" fontId="9" fillId="0" borderId="0">
      <alignment/>
      <protection/>
    </xf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22" fillId="17" borderId="0" applyNumberFormat="0" applyBorder="0" applyAlignment="0" applyProtection="0"/>
    <xf numFmtId="0" fontId="1" fillId="0" borderId="0">
      <alignment vertical="center"/>
      <protection/>
    </xf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1" fillId="0" borderId="0">
      <alignment vertic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16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17" borderId="18" xfId="0" applyFont="1" applyFill="1" applyBorder="1" applyAlignment="1">
      <alignment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12" xfId="74" applyFont="1" applyFill="1" applyBorder="1" applyAlignment="1">
      <alignment horizontal="center" vertical="center" wrapText="1"/>
      <protection/>
    </xf>
    <xf numFmtId="0" fontId="4" fillId="0" borderId="12" xfId="23" applyFont="1" applyFill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0" fontId="5" fillId="0" borderId="12" xfId="74" applyFont="1" applyFill="1" applyBorder="1" applyAlignment="1">
      <alignment horizontal="center" vertical="center" wrapText="1"/>
      <protection/>
    </xf>
    <xf numFmtId="0" fontId="4" fillId="0" borderId="12" xfId="23" applyFont="1" applyFill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0" fontId="4" fillId="0" borderId="12" xfId="7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17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23" applyFont="1" applyBorder="1" applyAlignment="1">
      <alignment horizontal="left"/>
      <protection/>
    </xf>
    <xf numFmtId="0" fontId="3" fillId="17" borderId="24" xfId="0" applyFont="1" applyFill="1" applyBorder="1" applyAlignment="1">
      <alignment vertical="center"/>
    </xf>
    <xf numFmtId="0" fontId="4" fillId="0" borderId="12" xfId="23" applyFont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vertical="center"/>
    </xf>
    <xf numFmtId="0" fontId="4" fillId="0" borderId="12" xfId="2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/>
    </xf>
    <xf numFmtId="0" fontId="7" fillId="0" borderId="12" xfId="23" applyFont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3" fillId="17" borderId="25" xfId="0" applyFont="1" applyFill="1" applyBorder="1" applyAlignment="1">
      <alignment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0" fillId="17" borderId="23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3" fillId="17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23" applyFont="1" applyAlignment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Border="1" applyAlignment="1">
      <alignment vertical="center" wrapText="1"/>
    </xf>
    <xf numFmtId="0" fontId="7" fillId="17" borderId="17" xfId="0" applyFont="1" applyFill="1" applyBorder="1" applyAlignment="1">
      <alignment horizontal="center" vertical="center" wrapText="1"/>
    </xf>
    <xf numFmtId="0" fontId="9" fillId="0" borderId="0" xfId="48" applyFont="1" applyAlignment="1">
      <alignment vertical="center"/>
      <protection/>
    </xf>
    <xf numFmtId="0" fontId="9" fillId="0" borderId="0" xfId="0" applyFont="1" applyAlignment="1">
      <alignment vertical="center"/>
    </xf>
    <xf numFmtId="49" fontId="10" fillId="0" borderId="0" xfId="48" applyNumberFormat="1" applyFont="1" applyBorder="1" applyAlignment="1">
      <alignment horizontal="center" vertical="center"/>
      <protection/>
    </xf>
    <xf numFmtId="0" fontId="11" fillId="26" borderId="27" xfId="48" applyNumberFormat="1" applyFont="1" applyFill="1" applyBorder="1" applyAlignment="1" applyProtection="1">
      <alignment horizontal="center" vertical="center"/>
      <protection hidden="1"/>
    </xf>
    <xf numFmtId="179" fontId="12" fillId="26" borderId="28" xfId="48" applyNumberFormat="1" applyFont="1" applyFill="1" applyBorder="1" applyAlignment="1" applyProtection="1">
      <alignment horizontal="left" vertical="center"/>
      <protection locked="0"/>
    </xf>
    <xf numFmtId="0" fontId="13" fillId="26" borderId="28" xfId="48" applyNumberFormat="1" applyFont="1" applyFill="1" applyBorder="1" applyAlignment="1" applyProtection="1">
      <alignment horizontal="center" vertical="center"/>
      <protection hidden="1"/>
    </xf>
    <xf numFmtId="0" fontId="11" fillId="26" borderId="28" xfId="48" applyNumberFormat="1" applyFont="1" applyFill="1" applyBorder="1" applyAlignment="1" applyProtection="1">
      <alignment horizontal="center" vertical="center"/>
      <protection hidden="1"/>
    </xf>
    <xf numFmtId="0" fontId="11" fillId="26" borderId="29" xfId="48" applyNumberFormat="1" applyFont="1" applyFill="1" applyBorder="1" applyAlignment="1" applyProtection="1">
      <alignment horizontal="center" vertical="center"/>
      <protection hidden="1"/>
    </xf>
    <xf numFmtId="179" fontId="12" fillId="26" borderId="0" xfId="48" applyNumberFormat="1" applyFont="1" applyFill="1" applyBorder="1" applyAlignment="1" applyProtection="1">
      <alignment horizontal="left" vertical="center"/>
      <protection hidden="1"/>
    </xf>
    <xf numFmtId="0" fontId="13" fillId="26" borderId="0" xfId="48" applyNumberFormat="1" applyFont="1" applyFill="1" applyBorder="1" applyAlignment="1" applyProtection="1">
      <alignment horizontal="center" vertical="center"/>
      <protection hidden="1"/>
    </xf>
    <xf numFmtId="0" fontId="11" fillId="26" borderId="0" xfId="48" applyNumberFormat="1" applyFont="1" applyFill="1" applyBorder="1" applyAlignment="1" applyProtection="1">
      <alignment horizontal="center" vertical="center"/>
      <protection hidden="1"/>
    </xf>
    <xf numFmtId="49" fontId="14" fillId="0" borderId="30" xfId="48" applyNumberFormat="1" applyFont="1" applyFill="1" applyBorder="1" applyAlignment="1" applyProtection="1">
      <alignment horizontal="center" vertical="center"/>
      <protection hidden="1"/>
    </xf>
    <xf numFmtId="49" fontId="14" fillId="0" borderId="12" xfId="48" applyNumberFormat="1" applyFont="1" applyFill="1" applyBorder="1" applyAlignment="1" applyProtection="1">
      <alignment horizontal="center" vertical="center"/>
      <protection hidden="1"/>
    </xf>
    <xf numFmtId="0" fontId="14" fillId="0" borderId="12" xfId="48" applyFont="1" applyFill="1" applyBorder="1" applyAlignment="1" applyProtection="1">
      <alignment horizontal="center" vertical="center"/>
      <protection hidden="1"/>
    </xf>
    <xf numFmtId="0" fontId="14" fillId="27" borderId="0" xfId="48" applyFont="1" applyFill="1" applyBorder="1" applyAlignment="1" applyProtection="1">
      <alignment horizontal="center" vertical="center"/>
      <protection hidden="1"/>
    </xf>
    <xf numFmtId="49" fontId="15" fillId="0" borderId="31" xfId="48" applyNumberFormat="1" applyFont="1" applyFill="1" applyBorder="1" applyAlignment="1" applyProtection="1">
      <alignment horizontal="center" vertical="center"/>
      <protection hidden="1"/>
    </xf>
    <xf numFmtId="49" fontId="15" fillId="0" borderId="19" xfId="48" applyNumberFormat="1" applyFont="1" applyFill="1" applyBorder="1" applyAlignment="1" applyProtection="1">
      <alignment horizontal="center" vertical="center"/>
      <protection hidden="1"/>
    </xf>
    <xf numFmtId="0" fontId="15" fillId="0" borderId="12" xfId="48" applyNumberFormat="1" applyFont="1" applyFill="1" applyBorder="1" applyAlignment="1" applyProtection="1">
      <alignment horizontal="center" vertical="center"/>
      <protection hidden="1"/>
    </xf>
    <xf numFmtId="0" fontId="15" fillId="27" borderId="0" xfId="48" applyNumberFormat="1" applyFont="1" applyFill="1" applyBorder="1" applyAlignment="1" applyProtection="1">
      <alignment horizontal="center" vertical="center"/>
      <protection hidden="1"/>
    </xf>
    <xf numFmtId="49" fontId="16" fillId="0" borderId="15" xfId="48" applyNumberFormat="1" applyFont="1" applyFill="1" applyBorder="1" applyAlignment="1" applyProtection="1">
      <alignment horizontal="center" vertical="center"/>
      <protection hidden="1"/>
    </xf>
    <xf numFmtId="49" fontId="16" fillId="0" borderId="19" xfId="48" applyNumberFormat="1" applyFont="1" applyFill="1" applyBorder="1" applyAlignment="1" applyProtection="1">
      <alignment horizontal="center" vertical="center"/>
      <protection hidden="1"/>
    </xf>
    <xf numFmtId="180" fontId="3" fillId="0" borderId="10" xfId="48" applyNumberFormat="1" applyFont="1" applyFill="1" applyBorder="1" applyAlignment="1" applyProtection="1">
      <alignment horizontal="center" vertical="center"/>
      <protection hidden="1"/>
    </xf>
    <xf numFmtId="49" fontId="17" fillId="0" borderId="19" xfId="48" applyNumberFormat="1" applyFont="1" applyFill="1" applyBorder="1" applyAlignment="1" applyProtection="1">
      <alignment horizontal="center" vertical="center" wrapText="1"/>
      <protection locked="0"/>
    </xf>
    <xf numFmtId="181" fontId="14" fillId="27" borderId="0" xfId="48" applyNumberFormat="1" applyFont="1" applyFill="1" applyBorder="1" applyAlignment="1" applyProtection="1">
      <alignment horizontal="center" vertical="center"/>
      <protection hidden="1"/>
    </xf>
    <xf numFmtId="0" fontId="4" fillId="0" borderId="12" xfId="48" applyNumberFormat="1" applyFont="1" applyFill="1" applyBorder="1" applyAlignment="1">
      <alignment horizontal="center" vertical="center"/>
      <protection/>
    </xf>
    <xf numFmtId="49" fontId="17" fillId="0" borderId="19" xfId="48" applyNumberFormat="1" applyFont="1" applyFill="1" applyBorder="1" applyAlignment="1" applyProtection="1">
      <alignment horizontal="center" vertical="center"/>
      <protection locked="0"/>
    </xf>
    <xf numFmtId="180" fontId="3" fillId="0" borderId="10" xfId="48" applyNumberFormat="1" applyFont="1" applyFill="1" applyBorder="1" applyAlignment="1" applyProtection="1">
      <alignment horizontal="center" vertical="center"/>
      <protection hidden="1"/>
    </xf>
    <xf numFmtId="180" fontId="3" fillId="0" borderId="11" xfId="48" applyNumberFormat="1" applyFont="1" applyFill="1" applyBorder="1" applyAlignment="1" applyProtection="1">
      <alignment horizontal="center" vertical="center"/>
      <protection hidden="1"/>
    </xf>
    <xf numFmtId="180" fontId="3" fillId="0" borderId="19" xfId="48" applyNumberFormat="1" applyFont="1" applyFill="1" applyBorder="1" applyAlignment="1" applyProtection="1">
      <alignment horizontal="center" vertical="center"/>
      <protection hidden="1"/>
    </xf>
    <xf numFmtId="49" fontId="18" fillId="26" borderId="29" xfId="48" applyNumberFormat="1" applyFont="1" applyFill="1" applyBorder="1" applyAlignment="1" applyProtection="1">
      <alignment horizontal="center" vertical="center"/>
      <protection hidden="1"/>
    </xf>
    <xf numFmtId="49" fontId="18" fillId="26" borderId="0" xfId="48" applyNumberFormat="1" applyFont="1" applyFill="1" applyBorder="1" applyAlignment="1" applyProtection="1">
      <alignment horizontal="center" vertical="center"/>
      <protection hidden="1"/>
    </xf>
    <xf numFmtId="180" fontId="19" fillId="26" borderId="0" xfId="48" applyNumberFormat="1" applyFont="1" applyFill="1" applyBorder="1" applyAlignment="1" applyProtection="1">
      <alignment horizontal="right" vertical="center"/>
      <protection hidden="1"/>
    </xf>
    <xf numFmtId="180" fontId="18" fillId="26" borderId="0" xfId="48" applyNumberFormat="1" applyFont="1" applyFill="1" applyBorder="1" applyAlignment="1" applyProtection="1">
      <alignment horizontal="right" vertical="center"/>
      <protection hidden="1"/>
    </xf>
    <xf numFmtId="182" fontId="18" fillId="26" borderId="32" xfId="48" applyNumberFormat="1" applyFont="1" applyFill="1" applyBorder="1" applyAlignment="1" applyProtection="1">
      <alignment horizontal="center" vertical="center"/>
      <protection hidden="1"/>
    </xf>
    <xf numFmtId="49" fontId="18" fillId="27" borderId="0" xfId="48" applyNumberFormat="1" applyFont="1" applyFill="1" applyBorder="1" applyAlignment="1" applyProtection="1">
      <alignment horizontal="center" vertical="center"/>
      <protection hidden="1"/>
    </xf>
    <xf numFmtId="49" fontId="18" fillId="26" borderId="33" xfId="48" applyNumberFormat="1" applyFont="1" applyFill="1" applyBorder="1" applyAlignment="1" applyProtection="1">
      <alignment horizontal="center" vertical="center"/>
      <protection hidden="1"/>
    </xf>
    <xf numFmtId="49" fontId="18" fillId="26" borderId="0" xfId="48" applyNumberFormat="1" applyFont="1" applyFill="1" applyBorder="1" applyAlignment="1" applyProtection="1">
      <alignment horizontal="center" vertical="center"/>
      <protection hidden="1"/>
    </xf>
    <xf numFmtId="183" fontId="18" fillId="26" borderId="0" xfId="48" applyNumberFormat="1" applyFont="1" applyFill="1" applyBorder="1" applyAlignment="1" applyProtection="1">
      <alignment horizontal="right" vertical="center"/>
      <protection hidden="1"/>
    </xf>
    <xf numFmtId="182" fontId="18" fillId="26" borderId="34" xfId="48" applyNumberFormat="1" applyFont="1" applyFill="1" applyBorder="1" applyAlignment="1" applyProtection="1">
      <alignment horizontal="center" vertical="center"/>
      <protection hidden="1"/>
    </xf>
    <xf numFmtId="0" fontId="4" fillId="25" borderId="12" xfId="55" applyNumberFormat="1" applyFont="1" applyFill="1" applyBorder="1" applyAlignment="1">
      <alignment vertical="center"/>
      <protection/>
    </xf>
    <xf numFmtId="0" fontId="4" fillId="25" borderId="12" xfId="55" applyNumberFormat="1" applyFont="1" applyFill="1" applyBorder="1" applyAlignment="1">
      <alignment horizontal="left" vertical="center"/>
      <protection/>
    </xf>
    <xf numFmtId="0" fontId="4" fillId="25" borderId="12" xfId="55" applyNumberFormat="1" applyFont="1" applyFill="1" applyBorder="1" applyAlignment="1">
      <alignment horizontal="left" vertical="center" wrapText="1"/>
      <protection/>
    </xf>
    <xf numFmtId="0" fontId="4" fillId="25" borderId="12" xfId="55" applyNumberFormat="1" applyFont="1" applyFill="1" applyBorder="1" applyAlignment="1">
      <alignment horizontal="left" vertical="center"/>
      <protection/>
    </xf>
    <xf numFmtId="0" fontId="4" fillId="25" borderId="20" xfId="55" applyNumberFormat="1" applyFont="1" applyFill="1" applyBorder="1" applyAlignment="1">
      <alignment horizontal="left" vertical="center"/>
      <protection/>
    </xf>
    <xf numFmtId="0" fontId="4" fillId="25" borderId="0" xfId="55" applyNumberFormat="1" applyFont="1" applyFill="1" applyBorder="1">
      <alignment/>
      <protection/>
    </xf>
    <xf numFmtId="0" fontId="4" fillId="25" borderId="0" xfId="55" applyNumberFormat="1" applyFont="1" applyFill="1" applyBorder="1" applyAlignment="1">
      <alignment/>
      <protection/>
    </xf>
    <xf numFmtId="0" fontId="4" fillId="25" borderId="0" xfId="55" applyNumberFormat="1" applyFont="1" applyFill="1" applyBorder="1" applyAlignment="1">
      <alignment/>
      <protection/>
    </xf>
    <xf numFmtId="0" fontId="8" fillId="0" borderId="0" xfId="48" applyNumberFormat="1" applyFont="1" applyBorder="1" applyAlignment="1">
      <alignment vertical="center"/>
      <protection/>
    </xf>
    <xf numFmtId="0" fontId="9" fillId="0" borderId="0" xfId="48" applyNumberFormat="1" applyFont="1" applyBorder="1" applyAlignment="1">
      <alignment vertical="center"/>
      <protection/>
    </xf>
    <xf numFmtId="0" fontId="13" fillId="26" borderId="35" xfId="48" applyNumberFormat="1" applyFont="1" applyFill="1" applyBorder="1" applyAlignment="1" applyProtection="1">
      <alignment horizontal="center" vertical="center"/>
      <protection hidden="1"/>
    </xf>
    <xf numFmtId="0" fontId="13" fillId="26" borderId="36" xfId="48" applyNumberFormat="1" applyFont="1" applyFill="1" applyBorder="1" applyAlignment="1" applyProtection="1">
      <alignment horizontal="center" vertical="center"/>
      <protection hidden="1"/>
    </xf>
    <xf numFmtId="0" fontId="13" fillId="26" borderId="0" xfId="48" applyNumberFormat="1" applyFont="1" applyFill="1" applyBorder="1" applyAlignment="1" applyProtection="1">
      <alignment horizontal="center" vertical="center"/>
      <protection hidden="1"/>
    </xf>
    <xf numFmtId="0" fontId="13" fillId="26" borderId="37" xfId="48" applyNumberFormat="1" applyFont="1" applyFill="1" applyBorder="1" applyAlignment="1" applyProtection="1">
      <alignment horizontal="center" vertical="center"/>
      <protection hidden="1"/>
    </xf>
    <xf numFmtId="0" fontId="20" fillId="27" borderId="0" xfId="48" applyFont="1" applyFill="1" applyBorder="1" applyAlignment="1" applyProtection="1">
      <alignment horizontal="center" vertical="center"/>
      <protection hidden="1"/>
    </xf>
    <xf numFmtId="0" fontId="4" fillId="25" borderId="0" xfId="55" applyNumberFormat="1" applyFont="1" applyFill="1" applyBorder="1" applyAlignment="1">
      <alignment vertical="center"/>
      <protection/>
    </xf>
    <xf numFmtId="0" fontId="4" fillId="25" borderId="0" xfId="55" applyNumberFormat="1" applyFont="1" applyFill="1" applyBorder="1" applyAlignment="1">
      <alignment vertical="center"/>
      <protection/>
    </xf>
    <xf numFmtId="0" fontId="4" fillId="25" borderId="0" xfId="55" applyNumberFormat="1" applyFont="1" applyFill="1" applyBorder="1" applyAlignment="1">
      <alignment vertical="center" wrapText="1"/>
      <protection/>
    </xf>
    <xf numFmtId="0" fontId="4" fillId="25" borderId="0" xfId="55" applyNumberFormat="1" applyFont="1" applyFill="1" applyBorder="1" applyAlignment="1">
      <alignment vertical="center"/>
      <protection/>
    </xf>
    <xf numFmtId="0" fontId="4" fillId="25" borderId="0" xfId="55" applyNumberFormat="1" applyFont="1" applyFill="1" applyAlignment="1">
      <alignment horizontal="left" vertical="center"/>
      <protection/>
    </xf>
    <xf numFmtId="0" fontId="4" fillId="25" borderId="0" xfId="48" applyNumberFormat="1" applyFont="1" applyFill="1" applyBorder="1" applyAlignment="1">
      <alignment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常规_灯光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中包房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Sheet1_统计" xfId="55"/>
    <cellStyle name="40% - 强调文字颜色 1" xfId="56"/>
    <cellStyle name="常规_P4LE屏_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0,0&#13;&#10;NA&#13;&#10;_会议系统" xfId="64"/>
    <cellStyle name="强调文字颜色 5" xfId="65"/>
    <cellStyle name="40% - 强调文字颜色 5" xfId="66"/>
    <cellStyle name="常规_大门LED屏" xfId="67"/>
    <cellStyle name="60% - 强调文字颜色 5" xfId="68"/>
    <cellStyle name="强调文字颜色 6" xfId="69"/>
    <cellStyle name="0,0&#13;&#10;NA&#13;&#10;" xfId="70"/>
    <cellStyle name="40% - 强调文字颜色 6" xfId="71"/>
    <cellStyle name="60% - 强调文字颜色 6" xfId="72"/>
    <cellStyle name="常规_工作表1" xfId="73"/>
    <cellStyle name="常规_Sheet1" xfId="74"/>
    <cellStyle name="常规_Sheet1_1" xfId="75"/>
    <cellStyle name="样式 1" xfId="76"/>
    <cellStyle name="常规 19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1635"/>
          <c:w val="0.7"/>
          <c:h val="0.6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cat>
            <c:strRef>
              <c:f>'[1]报价总计'!$B$6:$B$10</c:f>
              <c:strCache>
                <c:ptCount val="5"/>
                <c:pt idx="0">
                  <c:v>设备总计</c:v>
                </c:pt>
                <c:pt idx="1">
                  <c:v>安装调试费10%</c:v>
                </c:pt>
                <c:pt idx="2">
                  <c:v>设计费3%</c:v>
                </c:pt>
                <c:pt idx="3">
                  <c:v>差旅费3%</c:v>
                </c:pt>
                <c:pt idx="4">
                  <c:v>增值税9%</c:v>
                </c:pt>
              </c:strCache>
            </c:strRef>
          </c:cat>
          <c:val>
            <c:numRef>
              <c:f>'[1]报价总计'!$C$6:$C$10</c:f>
              <c:numCache>
                <c:ptCount val="5"/>
                <c:pt idx="0">
                  <c:v>288162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cat>
            <c:strRef>
              <c:f>'[1]报价总计'!$B$6:$B$10</c:f>
              <c:strCache>
                <c:ptCount val="5"/>
                <c:pt idx="0">
                  <c:v>设备总计</c:v>
                </c:pt>
                <c:pt idx="1">
                  <c:v>安装调试费10%</c:v>
                </c:pt>
                <c:pt idx="2">
                  <c:v>设计费3%</c:v>
                </c:pt>
                <c:pt idx="3">
                  <c:v>差旅费3%</c:v>
                </c:pt>
                <c:pt idx="4">
                  <c:v>增值税9%</c:v>
                </c:pt>
              </c:strCache>
            </c:strRef>
          </c:cat>
          <c:val>
            <c:numRef>
              <c:f>'[1]报价总计'!$D$6:$D$10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cat>
            <c:strRef>
              <c:f>'[1]报价总计'!$B$6:$B$10</c:f>
              <c:strCache>
                <c:ptCount val="5"/>
                <c:pt idx="0">
                  <c:v>设备总计</c:v>
                </c:pt>
                <c:pt idx="1">
                  <c:v>安装调试费10%</c:v>
                </c:pt>
                <c:pt idx="2">
                  <c:v>设计费3%</c:v>
                </c:pt>
                <c:pt idx="3">
                  <c:v>差旅费3%</c:v>
                </c:pt>
                <c:pt idx="4">
                  <c:v>增值税9%</c:v>
                </c:pt>
              </c:strCache>
            </c:strRef>
          </c:cat>
          <c:val>
            <c:numRef>
              <c:f>'[1]报价总计'!$E$6:$E$10</c:f>
              <c:numCache>
                <c:ptCount val="5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cat>
            <c:strRef>
              <c:f>'[1]报价总计'!$B$6:$B$10</c:f>
              <c:strCache>
                <c:ptCount val="5"/>
                <c:pt idx="0">
                  <c:v>设备总计</c:v>
                </c:pt>
                <c:pt idx="1">
                  <c:v>安装调试费10%</c:v>
                </c:pt>
                <c:pt idx="2">
                  <c:v>设计费3%</c:v>
                </c:pt>
                <c:pt idx="3">
                  <c:v>差旅费3%</c:v>
                </c:pt>
                <c:pt idx="4">
                  <c:v>增值税9%</c:v>
                </c:pt>
              </c:strCache>
            </c:strRef>
          </c:cat>
          <c:val>
            <c:numRef>
              <c:f>'[1]报价总计'!$F$6:$F$10</c:f>
              <c:numCache>
                <c:ptCount val="5"/>
              </c:numCache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3075"/>
          <c:w val="0.19125"/>
          <c:h val="0.138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60" b="0" i="0" u="none" baseline="0">
          <a:solidFill>
            <a:srgbClr val="333333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.pn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Relationship Id="rId6" Type="http://schemas.openxmlformats.org/officeDocument/2006/relationships/image" Target="../media/image8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304800</xdr:rowOff>
    </xdr:from>
    <xdr:to>
      <xdr:col>10</xdr:col>
      <xdr:colOff>666750</xdr:colOff>
      <xdr:row>14</xdr:row>
      <xdr:rowOff>161925</xdr:rowOff>
    </xdr:to>
    <xdr:graphicFrame>
      <xdr:nvGraphicFramePr>
        <xdr:cNvPr id="1" name="Chart 2"/>
        <xdr:cNvGraphicFramePr/>
      </xdr:nvGraphicFramePr>
      <xdr:xfrm>
        <a:off x="4686300" y="1219200"/>
        <a:ext cx="3219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23</xdr:row>
      <xdr:rowOff>66675</xdr:rowOff>
    </xdr:from>
    <xdr:to>
      <xdr:col>10</xdr:col>
      <xdr:colOff>1457325</xdr:colOff>
      <xdr:row>23</xdr:row>
      <xdr:rowOff>666750</xdr:rowOff>
    </xdr:to>
    <xdr:pic>
      <xdr:nvPicPr>
        <xdr:cNvPr id="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6668750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5</xdr:row>
      <xdr:rowOff>285750</xdr:rowOff>
    </xdr:from>
    <xdr:to>
      <xdr:col>10</xdr:col>
      <xdr:colOff>1171575</xdr:colOff>
      <xdr:row>5</xdr:row>
      <xdr:rowOff>1171575</xdr:rowOff>
    </xdr:to>
    <xdr:pic>
      <xdr:nvPicPr>
        <xdr:cNvPr id="2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190625"/>
          <a:ext cx="62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6</xdr:row>
      <xdr:rowOff>142875</xdr:rowOff>
    </xdr:from>
    <xdr:to>
      <xdr:col>10</xdr:col>
      <xdr:colOff>1276350</xdr:colOff>
      <xdr:row>6</xdr:row>
      <xdr:rowOff>847725</xdr:rowOff>
    </xdr:to>
    <xdr:pic>
      <xdr:nvPicPr>
        <xdr:cNvPr id="3" name="Picture 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264795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7</xdr:row>
      <xdr:rowOff>171450</xdr:rowOff>
    </xdr:from>
    <xdr:to>
      <xdr:col>10</xdr:col>
      <xdr:colOff>1076325</xdr:colOff>
      <xdr:row>7</xdr:row>
      <xdr:rowOff>952500</xdr:rowOff>
    </xdr:to>
    <xdr:pic>
      <xdr:nvPicPr>
        <xdr:cNvPr id="4" name="Picture 348"/>
        <xdr:cNvPicPr preferRelativeResize="1">
          <a:picLocks noChangeAspect="1"/>
        </xdr:cNvPicPr>
      </xdr:nvPicPr>
      <xdr:blipFill>
        <a:blip r:embed="rId4"/>
        <a:srcRect b="3620"/>
        <a:stretch>
          <a:fillRect/>
        </a:stretch>
      </xdr:blipFill>
      <xdr:spPr>
        <a:xfrm>
          <a:off x="8305800" y="3705225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104775</xdr:rowOff>
    </xdr:from>
    <xdr:to>
      <xdr:col>10</xdr:col>
      <xdr:colOff>1495425</xdr:colOff>
      <xdr:row>10</xdr:row>
      <xdr:rowOff>638175</xdr:rowOff>
    </xdr:to>
    <xdr:pic>
      <xdr:nvPicPr>
        <xdr:cNvPr id="5" name="Picture 3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634365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114300</xdr:rowOff>
    </xdr:from>
    <xdr:to>
      <xdr:col>10</xdr:col>
      <xdr:colOff>1457325</xdr:colOff>
      <xdr:row>9</xdr:row>
      <xdr:rowOff>533400</xdr:rowOff>
    </xdr:to>
    <xdr:pic>
      <xdr:nvPicPr>
        <xdr:cNvPr id="6" name="Picture 3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86700" y="55911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209550</xdr:rowOff>
    </xdr:from>
    <xdr:to>
      <xdr:col>10</xdr:col>
      <xdr:colOff>1400175</xdr:colOff>
      <xdr:row>8</xdr:row>
      <xdr:rowOff>609600</xdr:rowOff>
    </xdr:to>
    <xdr:pic>
      <xdr:nvPicPr>
        <xdr:cNvPr id="7" name="Picture 3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49244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20</xdr:row>
      <xdr:rowOff>581025</xdr:rowOff>
    </xdr:from>
    <xdr:to>
      <xdr:col>10</xdr:col>
      <xdr:colOff>1533525</xdr:colOff>
      <xdr:row>20</xdr:row>
      <xdr:rowOff>781050</xdr:rowOff>
    </xdr:to>
    <xdr:pic>
      <xdr:nvPicPr>
        <xdr:cNvPr id="8" name="Picture 3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34325" y="15382875"/>
          <a:ext cx="1352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19</xdr:row>
      <xdr:rowOff>85725</xdr:rowOff>
    </xdr:from>
    <xdr:to>
      <xdr:col>10</xdr:col>
      <xdr:colOff>1600200</xdr:colOff>
      <xdr:row>19</xdr:row>
      <xdr:rowOff>609600</xdr:rowOff>
    </xdr:to>
    <xdr:pic>
      <xdr:nvPicPr>
        <xdr:cNvPr id="9" name="Picture 3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00975" y="14125575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18</xdr:row>
      <xdr:rowOff>133350</xdr:rowOff>
    </xdr:from>
    <xdr:to>
      <xdr:col>10</xdr:col>
      <xdr:colOff>1600200</xdr:colOff>
      <xdr:row>18</xdr:row>
      <xdr:rowOff>523875</xdr:rowOff>
    </xdr:to>
    <xdr:pic>
      <xdr:nvPicPr>
        <xdr:cNvPr id="10" name="Picture 3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29550" y="13411200"/>
          <a:ext cx="1524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17</xdr:row>
      <xdr:rowOff>257175</xdr:rowOff>
    </xdr:from>
    <xdr:to>
      <xdr:col>10</xdr:col>
      <xdr:colOff>1581150</xdr:colOff>
      <xdr:row>17</xdr:row>
      <xdr:rowOff>533400</xdr:rowOff>
    </xdr:to>
    <xdr:pic>
      <xdr:nvPicPr>
        <xdr:cNvPr id="11" name="Picture 3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81925" y="12773025"/>
          <a:ext cx="1552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276225</xdr:rowOff>
    </xdr:from>
    <xdr:to>
      <xdr:col>10</xdr:col>
      <xdr:colOff>1571625</xdr:colOff>
      <xdr:row>16</xdr:row>
      <xdr:rowOff>523875</xdr:rowOff>
    </xdr:to>
    <xdr:pic>
      <xdr:nvPicPr>
        <xdr:cNvPr id="12" name="Picture 3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20025" y="12030075"/>
          <a:ext cx="1504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14</xdr:row>
      <xdr:rowOff>1143000</xdr:rowOff>
    </xdr:from>
    <xdr:to>
      <xdr:col>10</xdr:col>
      <xdr:colOff>1533525</xdr:colOff>
      <xdr:row>15</xdr:row>
      <xdr:rowOff>704850</xdr:rowOff>
    </xdr:to>
    <xdr:pic>
      <xdr:nvPicPr>
        <xdr:cNvPr id="13" name="Picture 3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81950" y="10991850"/>
          <a:ext cx="1304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14</xdr:row>
      <xdr:rowOff>219075</xdr:rowOff>
    </xdr:from>
    <xdr:to>
      <xdr:col>10</xdr:col>
      <xdr:colOff>1562100</xdr:colOff>
      <xdr:row>14</xdr:row>
      <xdr:rowOff>809625</xdr:rowOff>
    </xdr:to>
    <xdr:pic>
      <xdr:nvPicPr>
        <xdr:cNvPr id="14" name="Picture 3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34325" y="10067925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13</xdr:row>
      <xdr:rowOff>19050</xdr:rowOff>
    </xdr:from>
    <xdr:to>
      <xdr:col>10</xdr:col>
      <xdr:colOff>1295400</xdr:colOff>
      <xdr:row>13</xdr:row>
      <xdr:rowOff>895350</xdr:rowOff>
    </xdr:to>
    <xdr:pic>
      <xdr:nvPicPr>
        <xdr:cNvPr id="15" name="Picture 3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34350" y="889635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11</xdr:row>
      <xdr:rowOff>47625</xdr:rowOff>
    </xdr:from>
    <xdr:to>
      <xdr:col>10</xdr:col>
      <xdr:colOff>1400175</xdr:colOff>
      <xdr:row>11</xdr:row>
      <xdr:rowOff>866775</xdr:rowOff>
    </xdr:to>
    <xdr:pic>
      <xdr:nvPicPr>
        <xdr:cNvPr id="16" name="Picture 3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704850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12</xdr:row>
      <xdr:rowOff>9525</xdr:rowOff>
    </xdr:from>
    <xdr:to>
      <xdr:col>10</xdr:col>
      <xdr:colOff>923925</xdr:colOff>
      <xdr:row>12</xdr:row>
      <xdr:rowOff>885825</xdr:rowOff>
    </xdr:to>
    <xdr:pic>
      <xdr:nvPicPr>
        <xdr:cNvPr id="17" name="Picture 3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15325" y="7934325"/>
          <a:ext cx="361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7</xdr:row>
      <xdr:rowOff>209550</xdr:rowOff>
    </xdr:from>
    <xdr:to>
      <xdr:col>10</xdr:col>
      <xdr:colOff>1371600</xdr:colOff>
      <xdr:row>7</xdr:row>
      <xdr:rowOff>676275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561975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21</xdr:row>
      <xdr:rowOff>161925</xdr:rowOff>
    </xdr:from>
    <xdr:to>
      <xdr:col>10</xdr:col>
      <xdr:colOff>1304925</xdr:colOff>
      <xdr:row>21</xdr:row>
      <xdr:rowOff>600075</xdr:rowOff>
    </xdr:to>
    <xdr:pic>
      <xdr:nvPicPr>
        <xdr:cNvPr id="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5448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3</xdr:row>
      <xdr:rowOff>133350</xdr:rowOff>
    </xdr:from>
    <xdr:to>
      <xdr:col>10</xdr:col>
      <xdr:colOff>1133475</xdr:colOff>
      <xdr:row>3</xdr:row>
      <xdr:rowOff>1200150</xdr:rowOff>
    </xdr:to>
    <xdr:pic>
      <xdr:nvPicPr>
        <xdr:cNvPr id="3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676275"/>
          <a:ext cx="666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</xdr:row>
      <xdr:rowOff>219075</xdr:rowOff>
    </xdr:from>
    <xdr:to>
      <xdr:col>10</xdr:col>
      <xdr:colOff>1495425</xdr:colOff>
      <xdr:row>4</xdr:row>
      <xdr:rowOff>876300</xdr:rowOff>
    </xdr:to>
    <xdr:pic>
      <xdr:nvPicPr>
        <xdr:cNvPr id="4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217170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5</xdr:row>
      <xdr:rowOff>171450</xdr:rowOff>
    </xdr:from>
    <xdr:to>
      <xdr:col>10</xdr:col>
      <xdr:colOff>1181100</xdr:colOff>
      <xdr:row>5</xdr:row>
      <xdr:rowOff>1276350</xdr:rowOff>
    </xdr:to>
    <xdr:pic>
      <xdr:nvPicPr>
        <xdr:cNvPr id="5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10625" y="3343275"/>
          <a:ext cx="695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8</xdr:row>
      <xdr:rowOff>200025</xdr:rowOff>
    </xdr:from>
    <xdr:to>
      <xdr:col>10</xdr:col>
      <xdr:colOff>1428750</xdr:colOff>
      <xdr:row>8</xdr:row>
      <xdr:rowOff>666750</xdr:rowOff>
    </xdr:to>
    <xdr:pic>
      <xdr:nvPicPr>
        <xdr:cNvPr id="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649605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200025</xdr:rowOff>
    </xdr:from>
    <xdr:to>
      <xdr:col>10</xdr:col>
      <xdr:colOff>1400175</xdr:colOff>
      <xdr:row>6</xdr:row>
      <xdr:rowOff>628650</xdr:rowOff>
    </xdr:to>
    <xdr:pic>
      <xdr:nvPicPr>
        <xdr:cNvPr id="7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480060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18</xdr:row>
      <xdr:rowOff>323850</xdr:rowOff>
    </xdr:from>
    <xdr:to>
      <xdr:col>10</xdr:col>
      <xdr:colOff>1571625</xdr:colOff>
      <xdr:row>18</xdr:row>
      <xdr:rowOff>428625</xdr:rowOff>
    </xdr:to>
    <xdr:pic>
      <xdr:nvPicPr>
        <xdr:cNvPr id="8" name="Picture 1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05825" y="14449425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17</xdr:row>
      <xdr:rowOff>85725</xdr:rowOff>
    </xdr:from>
    <xdr:to>
      <xdr:col>10</xdr:col>
      <xdr:colOff>1638300</xdr:colOff>
      <xdr:row>17</xdr:row>
      <xdr:rowOff>609600</xdr:rowOff>
    </xdr:to>
    <xdr:pic>
      <xdr:nvPicPr>
        <xdr:cNvPr id="9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72475" y="13449300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16</xdr:row>
      <xdr:rowOff>133350</xdr:rowOff>
    </xdr:from>
    <xdr:to>
      <xdr:col>10</xdr:col>
      <xdr:colOff>1638300</xdr:colOff>
      <xdr:row>16</xdr:row>
      <xdr:rowOff>523875</xdr:rowOff>
    </xdr:to>
    <xdr:pic>
      <xdr:nvPicPr>
        <xdr:cNvPr id="10" name="Picture 1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01050" y="12734925"/>
          <a:ext cx="1562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15</xdr:row>
      <xdr:rowOff>257175</xdr:rowOff>
    </xdr:from>
    <xdr:to>
      <xdr:col>10</xdr:col>
      <xdr:colOff>1619250</xdr:colOff>
      <xdr:row>15</xdr:row>
      <xdr:rowOff>533400</xdr:rowOff>
    </xdr:to>
    <xdr:pic>
      <xdr:nvPicPr>
        <xdr:cNvPr id="11" name="Picture 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53425" y="12096750"/>
          <a:ext cx="1590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14</xdr:row>
      <xdr:rowOff>276225</xdr:rowOff>
    </xdr:from>
    <xdr:to>
      <xdr:col>10</xdr:col>
      <xdr:colOff>1571625</xdr:colOff>
      <xdr:row>14</xdr:row>
      <xdr:rowOff>523875</xdr:rowOff>
    </xdr:to>
    <xdr:pic>
      <xdr:nvPicPr>
        <xdr:cNvPr id="12" name="Picture 1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91525" y="11353800"/>
          <a:ext cx="1504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12</xdr:row>
      <xdr:rowOff>762000</xdr:rowOff>
    </xdr:from>
    <xdr:to>
      <xdr:col>10</xdr:col>
      <xdr:colOff>1571625</xdr:colOff>
      <xdr:row>13</xdr:row>
      <xdr:rowOff>704850</xdr:rowOff>
    </xdr:to>
    <xdr:pic>
      <xdr:nvPicPr>
        <xdr:cNvPr id="13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53450" y="10315575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12</xdr:row>
      <xdr:rowOff>152400</xdr:rowOff>
    </xdr:from>
    <xdr:to>
      <xdr:col>10</xdr:col>
      <xdr:colOff>1600200</xdr:colOff>
      <xdr:row>12</xdr:row>
      <xdr:rowOff>542925</xdr:rowOff>
    </xdr:to>
    <xdr:pic>
      <xdr:nvPicPr>
        <xdr:cNvPr id="14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05825" y="9705975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11</xdr:row>
      <xdr:rowOff>19050</xdr:rowOff>
    </xdr:from>
    <xdr:to>
      <xdr:col>10</xdr:col>
      <xdr:colOff>1323975</xdr:colOff>
      <xdr:row>11</xdr:row>
      <xdr:rowOff>704850</xdr:rowOff>
    </xdr:to>
    <xdr:pic>
      <xdr:nvPicPr>
        <xdr:cNvPr id="15" name="Picture 1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15375" y="8810625"/>
          <a:ext cx="942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47625</xdr:rowOff>
    </xdr:from>
    <xdr:to>
      <xdr:col>10</xdr:col>
      <xdr:colOff>1438275</xdr:colOff>
      <xdr:row>9</xdr:row>
      <xdr:rowOff>790575</xdr:rowOff>
    </xdr:to>
    <xdr:pic>
      <xdr:nvPicPr>
        <xdr:cNvPr id="16" name="Picture 1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48700" y="7229475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571500</xdr:colOff>
      <xdr:row>10</xdr:row>
      <xdr:rowOff>0</xdr:rowOff>
    </xdr:from>
    <xdr:to>
      <xdr:col>10</xdr:col>
      <xdr:colOff>942975</xdr:colOff>
      <xdr:row>10</xdr:row>
      <xdr:rowOff>714375</xdr:rowOff>
    </xdr:to>
    <xdr:pic>
      <xdr:nvPicPr>
        <xdr:cNvPr id="17" name="Picture 1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896350" y="8029575"/>
          <a:ext cx="371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23</xdr:row>
      <xdr:rowOff>238125</xdr:rowOff>
    </xdr:from>
    <xdr:to>
      <xdr:col>10</xdr:col>
      <xdr:colOff>1333500</xdr:colOff>
      <xdr:row>23</xdr:row>
      <xdr:rowOff>628650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8945225"/>
          <a:ext cx="990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5</xdr:row>
      <xdr:rowOff>171450</xdr:rowOff>
    </xdr:from>
    <xdr:to>
      <xdr:col>10</xdr:col>
      <xdr:colOff>1238250</xdr:colOff>
      <xdr:row>5</xdr:row>
      <xdr:rowOff>1066800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07632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123825</xdr:rowOff>
    </xdr:from>
    <xdr:to>
      <xdr:col>10</xdr:col>
      <xdr:colOff>1514475</xdr:colOff>
      <xdr:row>6</xdr:row>
      <xdr:rowOff>876300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2305050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7</xdr:row>
      <xdr:rowOff>161925</xdr:rowOff>
    </xdr:from>
    <xdr:to>
      <xdr:col>10</xdr:col>
      <xdr:colOff>1247775</xdr:colOff>
      <xdr:row>7</xdr:row>
      <xdr:rowOff>1076325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337185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190500</xdr:rowOff>
    </xdr:from>
    <xdr:to>
      <xdr:col>10</xdr:col>
      <xdr:colOff>1533525</xdr:colOff>
      <xdr:row>9</xdr:row>
      <xdr:rowOff>571500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5572125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209550</xdr:rowOff>
    </xdr:from>
    <xdr:to>
      <xdr:col>10</xdr:col>
      <xdr:colOff>1485900</xdr:colOff>
      <xdr:row>10</xdr:row>
      <xdr:rowOff>590550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6448425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323850</xdr:rowOff>
    </xdr:from>
    <xdr:to>
      <xdr:col>10</xdr:col>
      <xdr:colOff>1571625</xdr:colOff>
      <xdr:row>8</xdr:row>
      <xdr:rowOff>704850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4676775"/>
          <a:ext cx="1362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20</xdr:row>
      <xdr:rowOff>428625</xdr:rowOff>
    </xdr:from>
    <xdr:to>
      <xdr:col>10</xdr:col>
      <xdr:colOff>1657350</xdr:colOff>
      <xdr:row>20</xdr:row>
      <xdr:rowOff>571500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67700" y="17383125"/>
          <a:ext cx="1466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19</xdr:row>
      <xdr:rowOff>104775</xdr:rowOff>
    </xdr:from>
    <xdr:to>
      <xdr:col>10</xdr:col>
      <xdr:colOff>1724025</xdr:colOff>
      <xdr:row>19</xdr:row>
      <xdr:rowOff>790575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24825" y="16068675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18</xdr:row>
      <xdr:rowOff>180975</xdr:rowOff>
    </xdr:from>
    <xdr:to>
      <xdr:col>10</xdr:col>
      <xdr:colOff>1733550</xdr:colOff>
      <xdr:row>18</xdr:row>
      <xdr:rowOff>714375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53400" y="15097125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17</xdr:row>
      <xdr:rowOff>361950</xdr:rowOff>
    </xdr:from>
    <xdr:to>
      <xdr:col>10</xdr:col>
      <xdr:colOff>1704975</xdr:colOff>
      <xdr:row>17</xdr:row>
      <xdr:rowOff>752475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05775" y="14192250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276225</xdr:rowOff>
    </xdr:from>
    <xdr:to>
      <xdr:col>10</xdr:col>
      <xdr:colOff>1571625</xdr:colOff>
      <xdr:row>16</xdr:row>
      <xdr:rowOff>523875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43875" y="13020675"/>
          <a:ext cx="1504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14</xdr:row>
      <xdr:rowOff>1162050</xdr:rowOff>
    </xdr:from>
    <xdr:to>
      <xdr:col>10</xdr:col>
      <xdr:colOff>1657350</xdr:colOff>
      <xdr:row>15</xdr:row>
      <xdr:rowOff>1409700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24850" y="11220450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14</xdr:row>
      <xdr:rowOff>228600</xdr:rowOff>
    </xdr:from>
    <xdr:to>
      <xdr:col>10</xdr:col>
      <xdr:colOff>1685925</xdr:colOff>
      <xdr:row>14</xdr:row>
      <xdr:rowOff>828675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67700" y="10287000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13</xdr:row>
      <xdr:rowOff>19050</xdr:rowOff>
    </xdr:from>
    <xdr:to>
      <xdr:col>10</xdr:col>
      <xdr:colOff>1400175</xdr:colOff>
      <xdr:row>13</xdr:row>
      <xdr:rowOff>857250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86775" y="9153525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11</xdr:row>
      <xdr:rowOff>57150</xdr:rowOff>
    </xdr:from>
    <xdr:to>
      <xdr:col>10</xdr:col>
      <xdr:colOff>1514475</xdr:colOff>
      <xdr:row>11</xdr:row>
      <xdr:rowOff>1019175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10575" y="7181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12</xdr:row>
      <xdr:rowOff>0</xdr:rowOff>
    </xdr:from>
    <xdr:to>
      <xdr:col>10</xdr:col>
      <xdr:colOff>1000125</xdr:colOff>
      <xdr:row>12</xdr:row>
      <xdr:rowOff>866775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77275" y="82105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8472;&#33538;\2014&#39033;&#30446;\2014&#39033;&#30446;\2014\8&#26376;\8.1&#21253;&#22836;&#19968;&#23467;\&#37202;&#21543;&#28783;&#20809;&#38899;&#21709;&#25253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价总计"/>
      <sheetName val="设备总计"/>
      <sheetName val="OIKDSEYN"/>
      <sheetName val="YYHRMQPY"/>
      <sheetName val="RRYPQNJS"/>
      <sheetName val="RYYRMJLB"/>
    </sheetNames>
    <sheetDataSet>
      <sheetData sheetId="0">
        <row r="6">
          <cell r="B6" t="str">
            <v>设备总计</v>
          </cell>
          <cell r="C6">
            <v>288162</v>
          </cell>
        </row>
        <row r="7">
          <cell r="B7" t="str">
            <v>安装调试费10%</v>
          </cell>
          <cell r="C7">
            <v>0</v>
          </cell>
        </row>
        <row r="8">
          <cell r="B8" t="str">
            <v>设计费3%</v>
          </cell>
          <cell r="C8">
            <v>0</v>
          </cell>
        </row>
        <row r="9">
          <cell r="B9" t="str">
            <v>差旅费3%</v>
          </cell>
          <cell r="C9">
            <v>0</v>
          </cell>
        </row>
        <row r="10">
          <cell r="B10" t="str">
            <v>增值税9%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pcc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6.00390625" style="109" customWidth="1"/>
    <col min="2" max="2" width="17.00390625" style="109" customWidth="1"/>
    <col min="3" max="10" width="9.00390625" style="109" customWidth="1"/>
    <col min="11" max="11" width="13.25390625" style="109" customWidth="1"/>
    <col min="12" max="12" width="9.00390625" style="109" customWidth="1"/>
    <col min="13" max="16384" width="9.00390625" style="110" customWidth="1"/>
  </cols>
  <sheetData>
    <row r="1" spans="1:256" ht="36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ht="20.25" customHeight="1">
      <c r="A2" s="112" t="s">
        <v>1</v>
      </c>
      <c r="B2" s="113"/>
      <c r="C2" s="114"/>
      <c r="D2" s="114"/>
      <c r="E2" s="114"/>
      <c r="F2" s="114"/>
      <c r="G2" s="114"/>
      <c r="H2" s="115" t="s">
        <v>2</v>
      </c>
      <c r="I2" s="114"/>
      <c r="J2" s="158"/>
      <c r="K2" s="15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ht="15.75" customHeight="1">
      <c r="A3" s="116" t="s">
        <v>3</v>
      </c>
      <c r="B3" s="117" t="s">
        <v>4</v>
      </c>
      <c r="C3" s="118"/>
      <c r="D3" s="118"/>
      <c r="E3" s="118"/>
      <c r="F3" s="119" t="s">
        <v>5</v>
      </c>
      <c r="G3" s="118"/>
      <c r="H3" s="118"/>
      <c r="I3" s="118"/>
      <c r="J3" s="160" t="s">
        <v>6</v>
      </c>
      <c r="K3" s="161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24.75" customHeight="1">
      <c r="A4" s="120" t="s">
        <v>7</v>
      </c>
      <c r="B4" s="121" t="s">
        <v>8</v>
      </c>
      <c r="C4" s="122" t="s">
        <v>9</v>
      </c>
      <c r="D4" s="122"/>
      <c r="E4" s="122"/>
      <c r="F4" s="122"/>
      <c r="G4" s="123"/>
      <c r="H4" s="123"/>
      <c r="I4" s="123"/>
      <c r="J4" s="123"/>
      <c r="K4" s="123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24.75" customHeight="1">
      <c r="A5" s="124" t="s">
        <v>10</v>
      </c>
      <c r="B5" s="125" t="s">
        <v>11</v>
      </c>
      <c r="C5" s="126" t="s">
        <v>12</v>
      </c>
      <c r="D5" s="126"/>
      <c r="E5" s="126"/>
      <c r="F5" s="126"/>
      <c r="G5" s="127"/>
      <c r="H5" s="127"/>
      <c r="I5" s="127"/>
      <c r="J5" s="127"/>
      <c r="K5" s="127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ht="24.75" customHeight="1">
      <c r="A6" s="128" t="s">
        <v>13</v>
      </c>
      <c r="B6" s="129" t="s">
        <v>14</v>
      </c>
      <c r="C6" s="130">
        <f>'YYaudio方案'!J34</f>
        <v>319637</v>
      </c>
      <c r="D6" s="130"/>
      <c r="E6" s="130"/>
      <c r="F6" s="130"/>
      <c r="G6" s="127"/>
      <c r="H6" s="127"/>
      <c r="I6" s="127"/>
      <c r="J6" s="127"/>
      <c r="K6" s="127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24.75" customHeight="1">
      <c r="A7" s="128" t="s">
        <v>15</v>
      </c>
      <c r="B7" s="129" t="s">
        <v>16</v>
      </c>
      <c r="C7" s="130">
        <f>'JBL方案'!J32</f>
        <v>0</v>
      </c>
      <c r="D7" s="130"/>
      <c r="E7" s="130"/>
      <c r="F7" s="130"/>
      <c r="G7" s="127"/>
      <c r="H7" s="127"/>
      <c r="I7" s="127"/>
      <c r="J7" s="127"/>
      <c r="K7" s="127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ht="24.75" customHeight="1">
      <c r="A8" s="128" t="s">
        <v>17</v>
      </c>
      <c r="B8" s="129" t="s">
        <v>18</v>
      </c>
      <c r="C8" s="130">
        <f>'KDLK方案'!J34</f>
        <v>239337</v>
      </c>
      <c r="D8" s="130"/>
      <c r="E8" s="130"/>
      <c r="F8" s="130"/>
      <c r="G8" s="127"/>
      <c r="H8" s="127"/>
      <c r="I8" s="127"/>
      <c r="J8" s="127"/>
      <c r="K8" s="127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24.75" customHeight="1">
      <c r="A9" s="128" t="s">
        <v>19</v>
      </c>
      <c r="B9" s="131" t="s">
        <v>20</v>
      </c>
      <c r="C9" s="130">
        <v>0</v>
      </c>
      <c r="D9" s="130"/>
      <c r="E9" s="130"/>
      <c r="F9" s="130"/>
      <c r="G9" s="132"/>
      <c r="H9" s="132"/>
      <c r="I9" s="132"/>
      <c r="J9" s="132"/>
      <c r="K9" s="132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ht="24.75" customHeight="1">
      <c r="A10" s="128" t="s">
        <v>21</v>
      </c>
      <c r="B10" s="131" t="s">
        <v>22</v>
      </c>
      <c r="C10" s="130">
        <v>0</v>
      </c>
      <c r="D10" s="130"/>
      <c r="E10" s="130"/>
      <c r="F10" s="130"/>
      <c r="G10" s="132"/>
      <c r="H10" s="132"/>
      <c r="I10" s="132"/>
      <c r="J10" s="132"/>
      <c r="K10" s="132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24.75" customHeight="1">
      <c r="A11" s="128" t="s">
        <v>23</v>
      </c>
      <c r="B11" s="131" t="s">
        <v>24</v>
      </c>
      <c r="C11" s="130">
        <v>0</v>
      </c>
      <c r="D11" s="130"/>
      <c r="E11" s="130"/>
      <c r="F11" s="130"/>
      <c r="G11" s="132"/>
      <c r="H11" s="132"/>
      <c r="I11" s="132"/>
      <c r="J11" s="132"/>
      <c r="K11" s="132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ht="24.75" customHeight="1">
      <c r="A12" s="133" t="s">
        <v>25</v>
      </c>
      <c r="B12" s="131" t="s">
        <v>26</v>
      </c>
      <c r="C12" s="130">
        <v>0</v>
      </c>
      <c r="D12" s="130"/>
      <c r="E12" s="130"/>
      <c r="F12" s="130"/>
      <c r="G12" s="132"/>
      <c r="H12" s="132"/>
      <c r="I12" s="132"/>
      <c r="J12" s="132"/>
      <c r="K12" s="132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ht="24.75" customHeight="1">
      <c r="A13" s="133" t="s">
        <v>27</v>
      </c>
      <c r="B13" s="131" t="s">
        <v>28</v>
      </c>
      <c r="C13" s="130">
        <v>0</v>
      </c>
      <c r="D13" s="130"/>
      <c r="E13" s="130"/>
      <c r="F13" s="130"/>
      <c r="G13" s="132"/>
      <c r="H13" s="132"/>
      <c r="I13" s="132"/>
      <c r="J13" s="132"/>
      <c r="K13" s="132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ht="24.75" customHeight="1">
      <c r="A14" s="128" t="s">
        <v>29</v>
      </c>
      <c r="B14" s="134" t="s">
        <v>30</v>
      </c>
      <c r="C14" s="135">
        <f>C13+C12+C11+C10+C9</f>
        <v>0</v>
      </c>
      <c r="D14" s="136"/>
      <c r="E14" s="136"/>
      <c r="F14" s="137"/>
      <c r="G14" s="132"/>
      <c r="H14" s="132"/>
      <c r="I14" s="132"/>
      <c r="J14" s="132"/>
      <c r="K14" s="132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" customHeight="1">
      <c r="A15" s="138" t="s">
        <v>31</v>
      </c>
      <c r="B15" s="139"/>
      <c r="C15" s="140">
        <f>C14</f>
        <v>0</v>
      </c>
      <c r="D15" s="141"/>
      <c r="E15" s="141"/>
      <c r="F15" s="142" t="s">
        <v>32</v>
      </c>
      <c r="G15" s="143"/>
      <c r="H15" s="143"/>
      <c r="I15" s="143"/>
      <c r="J15" s="143"/>
      <c r="K15" s="162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8" customHeight="1">
      <c r="A16" s="144" t="s">
        <v>33</v>
      </c>
      <c r="B16" s="145"/>
      <c r="C16" s="146">
        <f>C15</f>
        <v>0</v>
      </c>
      <c r="D16" s="146"/>
      <c r="E16" s="146"/>
      <c r="F16" s="147" t="s">
        <v>32</v>
      </c>
      <c r="G16" s="143"/>
      <c r="H16" s="143"/>
      <c r="I16" s="143"/>
      <c r="J16" s="143"/>
      <c r="K16" s="162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5" customHeight="1">
      <c r="A17" s="148" t="s">
        <v>34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63"/>
      <c r="M17" s="163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5" customHeight="1">
      <c r="A18" s="149" t="s">
        <v>35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64"/>
      <c r="M18" s="164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5" customHeight="1">
      <c r="A19" s="150" t="s">
        <v>36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65"/>
      <c r="M19" s="165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5" customHeight="1">
      <c r="A20" s="151" t="s">
        <v>37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66"/>
      <c r="M20" s="166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5" customHeight="1">
      <c r="A21" s="152" t="s">
        <v>38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67"/>
      <c r="M21" s="167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ht="15" customHeight="1">
      <c r="A22" s="151" t="s">
        <v>39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67"/>
      <c r="M22" s="167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ht="15.75">
      <c r="A23" s="153" t="s">
        <v>40</v>
      </c>
      <c r="B23" s="153"/>
      <c r="C23" s="153"/>
      <c r="D23" s="153"/>
      <c r="E23" s="153"/>
      <c r="F23" s="153" t="s">
        <v>41</v>
      </c>
      <c r="G23" s="153"/>
      <c r="H23" s="153"/>
      <c r="I23" s="153"/>
      <c r="J23" s="168"/>
      <c r="K23" s="168"/>
      <c r="L23" s="168"/>
      <c r="M23" s="168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ht="15.75">
      <c r="A24" s="153" t="s">
        <v>42</v>
      </c>
      <c r="B24" s="153"/>
      <c r="C24" s="153"/>
      <c r="D24" s="153"/>
      <c r="E24" s="153"/>
      <c r="F24" s="154" t="s">
        <v>43</v>
      </c>
      <c r="G24" s="155"/>
      <c r="H24" s="155"/>
      <c r="I24" s="155"/>
      <c r="J24" s="168"/>
      <c r="K24" s="168"/>
      <c r="L24" s="168"/>
      <c r="M24" s="168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ht="15.75">
      <c r="A25" s="153" t="s">
        <v>44</v>
      </c>
      <c r="B25" s="153"/>
      <c r="C25" s="153"/>
      <c r="D25" s="153"/>
      <c r="E25" s="153"/>
      <c r="F25" s="153" t="s">
        <v>45</v>
      </c>
      <c r="G25" s="153"/>
      <c r="H25" s="153"/>
      <c r="I25" s="153"/>
      <c r="J25" s="168"/>
      <c r="K25" s="168"/>
      <c r="L25" s="168"/>
      <c r="M25" s="16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ht="15.75">
      <c r="A26" s="153" t="s">
        <v>46</v>
      </c>
      <c r="B26" s="153"/>
      <c r="C26" s="153"/>
      <c r="D26" s="153"/>
      <c r="E26" s="153"/>
      <c r="F26" s="153" t="s">
        <v>46</v>
      </c>
      <c r="G26" s="153"/>
      <c r="H26" s="153"/>
      <c r="I26" s="153"/>
      <c r="J26" s="168"/>
      <c r="K26" s="168"/>
      <c r="L26" s="168"/>
      <c r="M26" s="168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ht="15.75">
      <c r="A27" s="153" t="s">
        <v>47</v>
      </c>
      <c r="B27" s="153"/>
      <c r="C27" s="153"/>
      <c r="D27" s="153"/>
      <c r="E27" s="153"/>
      <c r="F27" s="153" t="s">
        <v>48</v>
      </c>
      <c r="G27" s="153"/>
      <c r="H27" s="153"/>
      <c r="I27" s="153"/>
      <c r="J27" s="168"/>
      <c r="K27" s="168"/>
      <c r="L27" s="168"/>
      <c r="M27" s="168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15.75">
      <c r="A28" s="156" t="s">
        <v>49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</sheetData>
  <sheetProtection/>
  <mergeCells count="24">
    <mergeCell ref="A1:K1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A15:B15"/>
    <mergeCell ref="C15:E15"/>
    <mergeCell ref="A16:B16"/>
    <mergeCell ref="C16:E16"/>
    <mergeCell ref="A17:K17"/>
    <mergeCell ref="A18:K18"/>
    <mergeCell ref="A19:K19"/>
    <mergeCell ref="A20:K20"/>
    <mergeCell ref="A21:K21"/>
    <mergeCell ref="A22:K22"/>
    <mergeCell ref="F23:I23"/>
    <mergeCell ref="F25:H25"/>
  </mergeCells>
  <hyperlinks>
    <hyperlink ref="J3" r:id="rId1" display="www.audiopcc.com"/>
  </hyperlinks>
  <printOptions/>
  <pageMargins left="0.75" right="0.75" top="1" bottom="1" header="0.51" footer="0.51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0">
      <selection activeCell="A12" sqref="A12:K21"/>
    </sheetView>
  </sheetViews>
  <sheetFormatPr defaultColWidth="9.00390625" defaultRowHeight="14.25"/>
  <cols>
    <col min="1" max="1" width="3.50390625" style="0" customWidth="1"/>
    <col min="2" max="3" width="12.75390625" style="51" customWidth="1"/>
    <col min="4" max="4" width="10.75390625" style="0" customWidth="1"/>
    <col min="5" max="5" width="28.875" style="0" customWidth="1"/>
    <col min="6" max="6" width="5.25390625" style="0" customWidth="1"/>
    <col min="7" max="7" width="5.625" style="0" customWidth="1"/>
    <col min="8" max="8" width="4.75390625" style="0" customWidth="1"/>
    <col min="9" max="9" width="8.875" style="0" customWidth="1"/>
    <col min="10" max="10" width="8.625" style="0" customWidth="1"/>
    <col min="11" max="11" width="21.50390625" style="0" customWidth="1"/>
    <col min="12" max="12" width="11.625" style="0" customWidth="1"/>
  </cols>
  <sheetData>
    <row r="1" spans="2:9" ht="14.25">
      <c r="B1" s="1" t="s">
        <v>50</v>
      </c>
      <c r="C1" s="1"/>
      <c r="D1" s="2"/>
      <c r="E1" s="2"/>
      <c r="F1" s="3" t="s">
        <v>51</v>
      </c>
      <c r="G1" s="2" t="s">
        <v>52</v>
      </c>
      <c r="H1" s="2"/>
      <c r="I1" s="2"/>
    </row>
    <row r="2" spans="2:9" ht="14.25">
      <c r="B2" s="1" t="s">
        <v>53</v>
      </c>
      <c r="C2" s="1"/>
      <c r="D2" s="2" t="s">
        <v>54</v>
      </c>
      <c r="E2" s="2"/>
      <c r="F2" s="3" t="s">
        <v>55</v>
      </c>
      <c r="G2" s="2" t="s">
        <v>56</v>
      </c>
      <c r="H2" s="2"/>
      <c r="I2" s="2"/>
    </row>
    <row r="3" spans="1:12" ht="14.25" customHeight="1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2"/>
      <c r="L3" s="53"/>
    </row>
    <row r="4" spans="1:12" ht="14.25">
      <c r="A4" s="6" t="s">
        <v>10</v>
      </c>
      <c r="B4" s="6" t="s">
        <v>58</v>
      </c>
      <c r="C4" s="6" t="s">
        <v>59</v>
      </c>
      <c r="D4" s="6" t="s">
        <v>60</v>
      </c>
      <c r="E4" s="6" t="s">
        <v>61</v>
      </c>
      <c r="F4" s="6" t="s">
        <v>62</v>
      </c>
      <c r="G4" s="7" t="s">
        <v>63</v>
      </c>
      <c r="H4" s="7" t="s">
        <v>64</v>
      </c>
      <c r="I4" s="6" t="s">
        <v>65</v>
      </c>
      <c r="J4" s="6" t="s">
        <v>66</v>
      </c>
      <c r="K4" s="6" t="s">
        <v>67</v>
      </c>
      <c r="L4" s="6" t="s">
        <v>68</v>
      </c>
    </row>
    <row r="5" spans="1:12" ht="14.25">
      <c r="A5" s="8" t="s">
        <v>69</v>
      </c>
      <c r="B5" s="9"/>
      <c r="C5" s="9"/>
      <c r="D5" s="10"/>
      <c r="E5" s="10"/>
      <c r="F5" s="10"/>
      <c r="G5" s="10"/>
      <c r="H5" s="10"/>
      <c r="I5" s="10"/>
      <c r="J5" s="54"/>
      <c r="K5" s="54"/>
      <c r="L5" s="55"/>
    </row>
    <row r="6" spans="1:12" s="103" customFormat="1" ht="126" customHeight="1">
      <c r="A6" s="11">
        <v>1</v>
      </c>
      <c r="B6" s="11" t="s">
        <v>70</v>
      </c>
      <c r="C6" s="11" t="s">
        <v>71</v>
      </c>
      <c r="D6" s="11" t="s">
        <v>72</v>
      </c>
      <c r="E6" s="12" t="s">
        <v>73</v>
      </c>
      <c r="F6" s="11" t="s">
        <v>74</v>
      </c>
      <c r="G6" s="11" t="s">
        <v>75</v>
      </c>
      <c r="H6" s="11">
        <v>8</v>
      </c>
      <c r="I6" s="11">
        <v>17479</v>
      </c>
      <c r="J6" s="11">
        <f aca="true" t="shared" si="0" ref="J6:J11">I6*H6</f>
        <v>139832</v>
      </c>
      <c r="K6" s="56"/>
      <c r="L6" s="11" t="s">
        <v>76</v>
      </c>
    </row>
    <row r="7" spans="1:12" s="103" customFormat="1" ht="81" customHeight="1">
      <c r="A7" s="11">
        <v>2</v>
      </c>
      <c r="B7" s="11" t="s">
        <v>77</v>
      </c>
      <c r="C7" s="11" t="s">
        <v>71</v>
      </c>
      <c r="D7" s="13" t="s">
        <v>78</v>
      </c>
      <c r="E7" s="12" t="s">
        <v>79</v>
      </c>
      <c r="F7" s="11" t="s">
        <v>74</v>
      </c>
      <c r="G7" s="11" t="s">
        <v>75</v>
      </c>
      <c r="H7" s="11">
        <v>4</v>
      </c>
      <c r="I7" s="11">
        <v>6879</v>
      </c>
      <c r="J7" s="11">
        <f>SUM(H7*I7)</f>
        <v>27516</v>
      </c>
      <c r="K7" s="56"/>
      <c r="L7" s="11" t="s">
        <v>76</v>
      </c>
    </row>
    <row r="8" spans="1:12" s="103" customFormat="1" ht="93" customHeight="1">
      <c r="A8" s="11">
        <v>3</v>
      </c>
      <c r="B8" s="11" t="s">
        <v>80</v>
      </c>
      <c r="C8" s="11" t="s">
        <v>71</v>
      </c>
      <c r="D8" s="13" t="s">
        <v>81</v>
      </c>
      <c r="E8" s="14" t="s">
        <v>82</v>
      </c>
      <c r="F8" s="11" t="s">
        <v>74</v>
      </c>
      <c r="G8" s="11" t="s">
        <v>75</v>
      </c>
      <c r="H8" s="11">
        <v>4</v>
      </c>
      <c r="I8" s="11">
        <v>3334</v>
      </c>
      <c r="J8" s="11">
        <f t="shared" si="0"/>
        <v>13336</v>
      </c>
      <c r="K8" s="56"/>
      <c r="L8" s="11" t="s">
        <v>76</v>
      </c>
    </row>
    <row r="9" spans="1:12" s="103" customFormat="1" ht="60" customHeight="1">
      <c r="A9" s="11">
        <v>4</v>
      </c>
      <c r="B9" s="11" t="s">
        <v>83</v>
      </c>
      <c r="C9" s="11" t="s">
        <v>71</v>
      </c>
      <c r="D9" s="15" t="s">
        <v>84</v>
      </c>
      <c r="E9" s="16" t="s">
        <v>85</v>
      </c>
      <c r="F9" s="11" t="s">
        <v>74</v>
      </c>
      <c r="G9" s="11" t="s">
        <v>86</v>
      </c>
      <c r="H9" s="11">
        <v>2</v>
      </c>
      <c r="I9" s="11">
        <v>7240</v>
      </c>
      <c r="J9" s="11">
        <f aca="true" t="shared" si="1" ref="J7:J10">SUM(H9*I9)</f>
        <v>14480</v>
      </c>
      <c r="K9" s="56"/>
      <c r="L9" s="57"/>
    </row>
    <row r="10" spans="1:12" s="103" customFormat="1" ht="60" customHeight="1">
      <c r="A10" s="11">
        <v>5</v>
      </c>
      <c r="B10" s="11" t="s">
        <v>87</v>
      </c>
      <c r="C10" s="11" t="s">
        <v>71</v>
      </c>
      <c r="D10" s="15" t="s">
        <v>88</v>
      </c>
      <c r="E10" s="16" t="s">
        <v>89</v>
      </c>
      <c r="F10" s="11" t="s">
        <v>74</v>
      </c>
      <c r="G10" s="11" t="s">
        <v>86</v>
      </c>
      <c r="H10" s="11">
        <v>2</v>
      </c>
      <c r="I10" s="11">
        <v>4004</v>
      </c>
      <c r="J10" s="11">
        <f t="shared" si="1"/>
        <v>8008</v>
      </c>
      <c r="K10" s="56"/>
      <c r="L10" s="57"/>
    </row>
    <row r="11" spans="1:12" s="103" customFormat="1" ht="60" customHeight="1">
      <c r="A11" s="11">
        <v>6</v>
      </c>
      <c r="B11" s="11" t="s">
        <v>90</v>
      </c>
      <c r="C11" s="11" t="s">
        <v>71</v>
      </c>
      <c r="D11" s="15" t="s">
        <v>91</v>
      </c>
      <c r="E11" s="16" t="s">
        <v>92</v>
      </c>
      <c r="F11" s="17" t="s">
        <v>74</v>
      </c>
      <c r="G11" s="11" t="s">
        <v>86</v>
      </c>
      <c r="H11" s="11">
        <v>2</v>
      </c>
      <c r="I11" s="11">
        <v>1864</v>
      </c>
      <c r="J11" s="11">
        <f t="shared" si="0"/>
        <v>3728</v>
      </c>
      <c r="K11" s="58"/>
      <c r="L11" s="57"/>
    </row>
    <row r="12" spans="1:12" s="103" customFormat="1" ht="72.75" customHeight="1">
      <c r="A12" s="11">
        <v>7</v>
      </c>
      <c r="B12" s="18" t="s">
        <v>93</v>
      </c>
      <c r="C12" s="18" t="s">
        <v>94</v>
      </c>
      <c r="D12" s="19" t="s">
        <v>95</v>
      </c>
      <c r="E12" s="20" t="s">
        <v>96</v>
      </c>
      <c r="F12" s="18" t="s">
        <v>97</v>
      </c>
      <c r="G12" s="18" t="s">
        <v>98</v>
      </c>
      <c r="H12" s="18">
        <v>8</v>
      </c>
      <c r="I12" s="18">
        <v>2720</v>
      </c>
      <c r="J12" s="59">
        <v>21760</v>
      </c>
      <c r="K12" s="60"/>
      <c r="L12" s="61"/>
    </row>
    <row r="13" spans="1:12" s="103" customFormat="1" ht="75" customHeight="1">
      <c r="A13" s="11">
        <v>8</v>
      </c>
      <c r="B13" s="18" t="s">
        <v>99</v>
      </c>
      <c r="C13" s="18" t="s">
        <v>100</v>
      </c>
      <c r="D13" s="19" t="s">
        <v>101</v>
      </c>
      <c r="E13" s="21" t="s">
        <v>102</v>
      </c>
      <c r="F13" s="18" t="s">
        <v>103</v>
      </c>
      <c r="G13" s="18" t="s">
        <v>98</v>
      </c>
      <c r="H13" s="18">
        <v>5</v>
      </c>
      <c r="I13" s="62">
        <v>3220</v>
      </c>
      <c r="J13" s="63">
        <f>I13*H13</f>
        <v>16100</v>
      </c>
      <c r="K13" s="64"/>
      <c r="L13" s="65"/>
    </row>
    <row r="14" spans="1:12" s="103" customFormat="1" ht="76.5" customHeight="1">
      <c r="A14" s="11">
        <v>9</v>
      </c>
      <c r="B14" s="18" t="s">
        <v>104</v>
      </c>
      <c r="C14" s="18" t="s">
        <v>94</v>
      </c>
      <c r="D14" s="19" t="s">
        <v>105</v>
      </c>
      <c r="E14" s="21" t="s">
        <v>106</v>
      </c>
      <c r="F14" s="18" t="s">
        <v>97</v>
      </c>
      <c r="G14" s="18" t="s">
        <v>98</v>
      </c>
      <c r="H14" s="18">
        <v>8</v>
      </c>
      <c r="I14" s="62">
        <v>1633</v>
      </c>
      <c r="J14" s="63">
        <v>13064</v>
      </c>
      <c r="K14" s="64"/>
      <c r="L14" s="65"/>
    </row>
    <row r="15" spans="1:12" s="103" customFormat="1" ht="90" customHeight="1">
      <c r="A15" s="11">
        <v>10</v>
      </c>
      <c r="B15" s="18" t="s">
        <v>107</v>
      </c>
      <c r="C15" s="18" t="s">
        <v>94</v>
      </c>
      <c r="D15" s="19" t="s">
        <v>108</v>
      </c>
      <c r="E15" s="21" t="s">
        <v>109</v>
      </c>
      <c r="F15" s="18" t="s">
        <v>97</v>
      </c>
      <c r="G15" s="18" t="s">
        <v>86</v>
      </c>
      <c r="H15" s="18">
        <v>1</v>
      </c>
      <c r="I15" s="62">
        <v>8970</v>
      </c>
      <c r="J15" s="63">
        <v>8970</v>
      </c>
      <c r="K15" s="64"/>
      <c r="L15" s="61"/>
    </row>
    <row r="16" spans="1:12" s="103" customFormat="1" ht="60" customHeight="1">
      <c r="A16" s="11">
        <v>11</v>
      </c>
      <c r="B16" s="18" t="s">
        <v>110</v>
      </c>
      <c r="C16" s="18" t="s">
        <v>111</v>
      </c>
      <c r="D16" s="19" t="s">
        <v>112</v>
      </c>
      <c r="E16" s="22" t="s">
        <v>113</v>
      </c>
      <c r="F16" s="18" t="s">
        <v>114</v>
      </c>
      <c r="G16" s="18" t="s">
        <v>86</v>
      </c>
      <c r="H16" s="18">
        <v>1</v>
      </c>
      <c r="I16" s="11">
        <v>14600</v>
      </c>
      <c r="J16" s="59">
        <v>14600</v>
      </c>
      <c r="K16" s="59"/>
      <c r="L16" s="56"/>
    </row>
    <row r="17" spans="1:12" s="103" customFormat="1" ht="60" customHeight="1">
      <c r="A17" s="11">
        <v>12</v>
      </c>
      <c r="B17" s="18" t="s">
        <v>115</v>
      </c>
      <c r="C17" s="18" t="s">
        <v>116</v>
      </c>
      <c r="D17" s="19" t="s">
        <v>117</v>
      </c>
      <c r="E17" s="23" t="s">
        <v>118</v>
      </c>
      <c r="F17" s="18" t="s">
        <v>74</v>
      </c>
      <c r="G17" s="18" t="s">
        <v>86</v>
      </c>
      <c r="H17" s="18">
        <v>3</v>
      </c>
      <c r="I17" s="18">
        <v>3197</v>
      </c>
      <c r="J17" s="11">
        <f>I17*H17</f>
        <v>9591</v>
      </c>
      <c r="K17" s="68"/>
      <c r="L17" s="56"/>
    </row>
    <row r="18" spans="1:12" s="103" customFormat="1" ht="60" customHeight="1">
      <c r="A18" s="11">
        <v>13</v>
      </c>
      <c r="B18" s="18" t="s">
        <v>119</v>
      </c>
      <c r="C18" s="18" t="s">
        <v>120</v>
      </c>
      <c r="D18" s="24" t="s">
        <v>121</v>
      </c>
      <c r="E18" s="23" t="s">
        <v>122</v>
      </c>
      <c r="F18" s="25" t="s">
        <v>74</v>
      </c>
      <c r="G18" s="18" t="s">
        <v>86</v>
      </c>
      <c r="H18" s="18">
        <v>1</v>
      </c>
      <c r="I18" s="18">
        <v>1610</v>
      </c>
      <c r="J18" s="11">
        <v>1610</v>
      </c>
      <c r="K18" s="68"/>
      <c r="L18" s="56"/>
    </row>
    <row r="19" spans="1:12" s="103" customFormat="1" ht="60" customHeight="1">
      <c r="A19" s="11">
        <v>14</v>
      </c>
      <c r="B19" s="18" t="s">
        <v>123</v>
      </c>
      <c r="C19" s="18" t="s">
        <v>116</v>
      </c>
      <c r="D19" s="26" t="s">
        <v>124</v>
      </c>
      <c r="E19" s="23" t="s">
        <v>125</v>
      </c>
      <c r="F19" s="27" t="s">
        <v>97</v>
      </c>
      <c r="G19" s="27" t="s">
        <v>86</v>
      </c>
      <c r="H19" s="28">
        <v>1</v>
      </c>
      <c r="I19" s="27">
        <v>1702</v>
      </c>
      <c r="J19" s="11">
        <v>1702</v>
      </c>
      <c r="K19" s="68"/>
      <c r="L19" s="56"/>
    </row>
    <row r="20" spans="1:12" ht="60" customHeight="1">
      <c r="A20" s="11">
        <v>15</v>
      </c>
      <c r="B20" s="18" t="s">
        <v>126</v>
      </c>
      <c r="C20" s="18" t="s">
        <v>116</v>
      </c>
      <c r="D20" s="26" t="s">
        <v>127</v>
      </c>
      <c r="E20" s="23" t="s">
        <v>128</v>
      </c>
      <c r="F20" s="29" t="s">
        <v>97</v>
      </c>
      <c r="G20" s="18" t="s">
        <v>86</v>
      </c>
      <c r="H20" s="18">
        <v>1</v>
      </c>
      <c r="I20" s="18">
        <v>4050</v>
      </c>
      <c r="J20" s="11">
        <v>4050</v>
      </c>
      <c r="K20" s="68"/>
      <c r="L20" s="56"/>
    </row>
    <row r="21" spans="1:12" ht="108">
      <c r="A21" s="30">
        <v>16</v>
      </c>
      <c r="B21" s="30" t="s">
        <v>129</v>
      </c>
      <c r="C21" s="30" t="s">
        <v>130</v>
      </c>
      <c r="D21" s="30" t="s">
        <v>131</v>
      </c>
      <c r="E21" s="31" t="s">
        <v>132</v>
      </c>
      <c r="F21" s="30" t="s">
        <v>74</v>
      </c>
      <c r="G21" s="30" t="s">
        <v>86</v>
      </c>
      <c r="H21" s="30">
        <v>2</v>
      </c>
      <c r="I21" s="30">
        <v>1650</v>
      </c>
      <c r="J21" s="30">
        <v>3300</v>
      </c>
      <c r="K21" s="71"/>
      <c r="L21" s="55"/>
    </row>
    <row r="22" spans="1:12" ht="14.25">
      <c r="A22" s="30" t="s">
        <v>133</v>
      </c>
      <c r="B22" s="30"/>
      <c r="C22" s="30"/>
      <c r="D22" s="30"/>
      <c r="E22" s="30"/>
      <c r="F22" s="30"/>
      <c r="G22" s="30"/>
      <c r="H22" s="30"/>
      <c r="I22" s="30"/>
      <c r="J22" s="30">
        <f>SUM(J6:J21)</f>
        <v>301647</v>
      </c>
      <c r="K22" s="107"/>
      <c r="L22" s="55"/>
    </row>
    <row r="23" spans="1:12" s="87" customFormat="1" ht="19.5" customHeight="1">
      <c r="A23" s="33" t="s">
        <v>134</v>
      </c>
      <c r="B23" s="34"/>
      <c r="C23" s="34"/>
      <c r="D23" s="35"/>
      <c r="E23" s="35"/>
      <c r="F23" s="35"/>
      <c r="G23" s="35"/>
      <c r="H23" s="35"/>
      <c r="I23" s="35"/>
      <c r="J23" s="108"/>
      <c r="K23" s="74"/>
      <c r="L23" s="55"/>
    </row>
    <row r="24" spans="1:12" s="104" customFormat="1" ht="60">
      <c r="A24" s="36">
        <v>1</v>
      </c>
      <c r="B24" s="37" t="s">
        <v>135</v>
      </c>
      <c r="C24" s="37" t="s">
        <v>136</v>
      </c>
      <c r="D24" s="38" t="s">
        <v>137</v>
      </c>
      <c r="E24" s="39" t="s">
        <v>138</v>
      </c>
      <c r="F24" s="39" t="s">
        <v>139</v>
      </c>
      <c r="G24" s="39" t="s">
        <v>86</v>
      </c>
      <c r="H24" s="39">
        <v>1</v>
      </c>
      <c r="I24" s="39">
        <v>730</v>
      </c>
      <c r="J24" s="75">
        <f>I24*H24</f>
        <v>730</v>
      </c>
      <c r="K24" s="76"/>
      <c r="L24" s="77"/>
    </row>
    <row r="25" spans="1:12" s="104" customFormat="1" ht="14.25">
      <c r="A25" s="39"/>
      <c r="B25" s="11" t="s">
        <v>133</v>
      </c>
      <c r="C25" s="11"/>
      <c r="D25" s="11"/>
      <c r="E25" s="11"/>
      <c r="F25" s="11"/>
      <c r="G25" s="11"/>
      <c r="H25" s="11"/>
      <c r="I25" s="11"/>
      <c r="J25" s="72">
        <f>J24</f>
        <v>730</v>
      </c>
      <c r="K25" s="55"/>
      <c r="L25" s="78"/>
    </row>
    <row r="26" spans="1:12" s="105" customFormat="1" ht="14.25">
      <c r="A26" s="33" t="s">
        <v>140</v>
      </c>
      <c r="B26" s="35"/>
      <c r="C26" s="35"/>
      <c r="D26" s="35"/>
      <c r="E26" s="35"/>
      <c r="F26" s="35"/>
      <c r="G26" s="35"/>
      <c r="H26" s="35"/>
      <c r="I26" s="35"/>
      <c r="J26" s="79"/>
      <c r="K26" s="79"/>
      <c r="L26" s="78"/>
    </row>
    <row r="27" spans="1:12" s="105" customFormat="1" ht="14.25">
      <c r="A27" s="40">
        <v>1</v>
      </c>
      <c r="B27" s="41" t="s">
        <v>141</v>
      </c>
      <c r="C27" s="41"/>
      <c r="D27" s="42"/>
      <c r="E27" s="42" t="s">
        <v>142</v>
      </c>
      <c r="F27" s="42" t="s">
        <v>74</v>
      </c>
      <c r="G27" s="42">
        <v>2</v>
      </c>
      <c r="H27" s="43" t="s">
        <v>86</v>
      </c>
      <c r="I27" s="43">
        <v>1780</v>
      </c>
      <c r="J27" s="80">
        <f aca="true" t="shared" si="2" ref="J27:J32">SUM(G27*I27)</f>
        <v>3560</v>
      </c>
      <c r="K27" s="80"/>
      <c r="L27" s="81"/>
    </row>
    <row r="28" spans="1:12" s="105" customFormat="1" ht="14.25">
      <c r="A28" s="40">
        <v>2</v>
      </c>
      <c r="B28" s="41" t="s">
        <v>143</v>
      </c>
      <c r="C28" s="41"/>
      <c r="D28" s="42"/>
      <c r="E28" s="42"/>
      <c r="F28" s="42" t="s">
        <v>74</v>
      </c>
      <c r="G28" s="42">
        <v>5</v>
      </c>
      <c r="H28" s="43" t="s">
        <v>144</v>
      </c>
      <c r="I28" s="43">
        <v>500</v>
      </c>
      <c r="J28" s="80">
        <f t="shared" si="2"/>
        <v>2500</v>
      </c>
      <c r="K28" s="80"/>
      <c r="L28" s="81"/>
    </row>
    <row r="29" spans="1:12" s="105" customFormat="1" ht="14.25">
      <c r="A29" s="40">
        <v>3</v>
      </c>
      <c r="B29" s="41" t="s">
        <v>145</v>
      </c>
      <c r="C29" s="41"/>
      <c r="D29" s="42"/>
      <c r="E29" s="42"/>
      <c r="F29" s="42" t="s">
        <v>74</v>
      </c>
      <c r="G29" s="42">
        <v>4</v>
      </c>
      <c r="H29" s="43" t="s">
        <v>144</v>
      </c>
      <c r="I29" s="43">
        <v>400</v>
      </c>
      <c r="J29" s="80">
        <f t="shared" si="2"/>
        <v>1600</v>
      </c>
      <c r="K29" s="80"/>
      <c r="L29" s="81"/>
    </row>
    <row r="30" spans="1:12" s="105" customFormat="1" ht="24">
      <c r="A30" s="40">
        <v>4</v>
      </c>
      <c r="B30" s="41" t="s">
        <v>146</v>
      </c>
      <c r="C30" s="41"/>
      <c r="D30" s="42"/>
      <c r="E30" s="42" t="s">
        <v>147</v>
      </c>
      <c r="F30" s="42" t="s">
        <v>148</v>
      </c>
      <c r="G30" s="42">
        <v>8</v>
      </c>
      <c r="H30" s="43" t="s">
        <v>98</v>
      </c>
      <c r="I30" s="43">
        <v>200</v>
      </c>
      <c r="J30" s="80">
        <f>I30*G30</f>
        <v>1600</v>
      </c>
      <c r="K30" s="80"/>
      <c r="L30" s="81"/>
    </row>
    <row r="31" spans="1:12" s="105" customFormat="1" ht="14.25">
      <c r="A31" s="40">
        <v>5</v>
      </c>
      <c r="B31" s="44" t="s">
        <v>149</v>
      </c>
      <c r="C31" s="44"/>
      <c r="D31" s="45"/>
      <c r="E31" s="45" t="s">
        <v>148</v>
      </c>
      <c r="F31" s="45" t="s">
        <v>148</v>
      </c>
      <c r="G31" s="45">
        <v>2</v>
      </c>
      <c r="H31" s="46" t="s">
        <v>98</v>
      </c>
      <c r="I31" s="46">
        <v>1500</v>
      </c>
      <c r="J31" s="82">
        <f>I31*G31</f>
        <v>3000</v>
      </c>
      <c r="K31" s="82"/>
      <c r="L31" s="83"/>
    </row>
    <row r="32" spans="1:12" s="105" customFormat="1" ht="14.25">
      <c r="A32" s="40">
        <v>6</v>
      </c>
      <c r="B32" s="47" t="s">
        <v>150</v>
      </c>
      <c r="C32" s="47"/>
      <c r="D32" s="47"/>
      <c r="E32" s="42"/>
      <c r="F32" s="42" t="s">
        <v>74</v>
      </c>
      <c r="G32" s="42">
        <v>1</v>
      </c>
      <c r="H32" s="43" t="s">
        <v>151</v>
      </c>
      <c r="I32" s="43">
        <v>5000</v>
      </c>
      <c r="J32" s="80">
        <f>I32</f>
        <v>5000</v>
      </c>
      <c r="K32" s="80"/>
      <c r="L32" s="81"/>
    </row>
    <row r="33" spans="1:12" s="106" customFormat="1" ht="18" customHeight="1">
      <c r="A33" s="40">
        <v>7</v>
      </c>
      <c r="B33" s="47" t="s">
        <v>133</v>
      </c>
      <c r="C33" s="47"/>
      <c r="D33" s="47"/>
      <c r="E33" s="42"/>
      <c r="F33" s="42"/>
      <c r="G33" s="42"/>
      <c r="H33" s="43"/>
      <c r="I33" s="43"/>
      <c r="J33" s="84">
        <f>J32+J31+J30+J29+J28+J27</f>
        <v>17260</v>
      </c>
      <c r="K33" s="80"/>
      <c r="L33" s="81"/>
    </row>
    <row r="34" spans="1:12" ht="14.25">
      <c r="A34" s="48" t="s">
        <v>152</v>
      </c>
      <c r="B34" s="48"/>
      <c r="C34" s="48"/>
      <c r="D34" s="48"/>
      <c r="E34" s="48"/>
      <c r="F34" s="48"/>
      <c r="G34" s="48"/>
      <c r="H34" s="48"/>
      <c r="I34" s="48"/>
      <c r="J34" s="48">
        <f>J33+J25+J22</f>
        <v>319637</v>
      </c>
      <c r="K34" s="48"/>
      <c r="L34" s="85"/>
    </row>
    <row r="35" spans="1:12" ht="14.25">
      <c r="A35" s="49"/>
      <c r="B35" s="50"/>
      <c r="C35" s="50"/>
      <c r="D35" s="49"/>
      <c r="E35" s="49"/>
      <c r="F35" s="49"/>
      <c r="G35" s="49"/>
      <c r="H35" s="49"/>
      <c r="I35" s="49"/>
      <c r="J35" s="49"/>
      <c r="K35" s="49"/>
      <c r="L35" s="86"/>
    </row>
  </sheetData>
  <sheetProtection/>
  <mergeCells count="8">
    <mergeCell ref="D1:E1"/>
    <mergeCell ref="G1:I1"/>
    <mergeCell ref="D2:E2"/>
    <mergeCell ref="G2:I2"/>
    <mergeCell ref="A3:K3"/>
    <mergeCell ref="A22:I22"/>
    <mergeCell ref="A26:J26"/>
    <mergeCell ref="A34:E34"/>
  </mergeCells>
  <printOptions/>
  <pageMargins left="0.51" right="0.21" top="0.49" bottom="0.16" header="0.51" footer="0.4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7">
      <selection activeCell="D9" sqref="D9"/>
    </sheetView>
  </sheetViews>
  <sheetFormatPr defaultColWidth="8.75390625" defaultRowHeight="14.25"/>
  <cols>
    <col min="1" max="1" width="4.25390625" style="0" customWidth="1"/>
    <col min="2" max="3" width="9.625" style="0" customWidth="1"/>
    <col min="4" max="4" width="12.00390625" style="0" customWidth="1"/>
    <col min="5" max="5" width="30.00390625" style="0" customWidth="1"/>
    <col min="11" max="11" width="22.00390625" style="0" customWidth="1"/>
  </cols>
  <sheetData>
    <row r="1" spans="1:12" ht="14.25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2"/>
      <c r="L1" s="53"/>
    </row>
    <row r="2" spans="1:12" ht="14.25">
      <c r="A2" s="6" t="s">
        <v>10</v>
      </c>
      <c r="B2" s="6" t="s">
        <v>58</v>
      </c>
      <c r="C2" s="6" t="s">
        <v>59</v>
      </c>
      <c r="D2" s="6" t="s">
        <v>60</v>
      </c>
      <c r="E2" s="6" t="s">
        <v>61</v>
      </c>
      <c r="F2" s="6" t="s">
        <v>62</v>
      </c>
      <c r="G2" s="7" t="s">
        <v>63</v>
      </c>
      <c r="H2" s="7" t="s">
        <v>64</v>
      </c>
      <c r="I2" s="6" t="s">
        <v>65</v>
      </c>
      <c r="J2" s="6" t="s">
        <v>66</v>
      </c>
      <c r="K2" s="6" t="s">
        <v>67</v>
      </c>
      <c r="L2" s="6" t="s">
        <v>68</v>
      </c>
    </row>
    <row r="3" spans="1:12" ht="14.25">
      <c r="A3" s="8" t="s">
        <v>69</v>
      </c>
      <c r="B3" s="9"/>
      <c r="C3" s="9"/>
      <c r="D3" s="10"/>
      <c r="E3" s="10"/>
      <c r="F3" s="10"/>
      <c r="G3" s="10"/>
      <c r="H3" s="10"/>
      <c r="I3" s="10"/>
      <c r="J3" s="54"/>
      <c r="K3" s="54"/>
      <c r="L3" s="55"/>
    </row>
    <row r="4" spans="1:12" ht="111" customHeight="1">
      <c r="A4" s="11">
        <v>1</v>
      </c>
      <c r="B4" s="11" t="s">
        <v>153</v>
      </c>
      <c r="C4" s="11" t="s">
        <v>154</v>
      </c>
      <c r="D4" s="88" t="s">
        <v>155</v>
      </c>
      <c r="E4" s="12" t="s">
        <v>156</v>
      </c>
      <c r="F4" s="11" t="s">
        <v>97</v>
      </c>
      <c r="G4" s="11" t="s">
        <v>75</v>
      </c>
      <c r="H4" s="11">
        <v>4</v>
      </c>
      <c r="I4" s="11"/>
      <c r="J4" s="11"/>
      <c r="K4" s="56"/>
      <c r="L4" s="57"/>
    </row>
    <row r="5" spans="1:12" ht="96" customHeight="1">
      <c r="A5" s="11">
        <v>2</v>
      </c>
      <c r="B5" s="11" t="s">
        <v>77</v>
      </c>
      <c r="C5" s="11" t="s">
        <v>154</v>
      </c>
      <c r="D5" s="11" t="s">
        <v>157</v>
      </c>
      <c r="E5" s="12" t="s">
        <v>158</v>
      </c>
      <c r="F5" s="11" t="s">
        <v>74</v>
      </c>
      <c r="G5" s="11" t="s">
        <v>75</v>
      </c>
      <c r="H5" s="11">
        <v>4</v>
      </c>
      <c r="I5" s="11"/>
      <c r="J5" s="11"/>
      <c r="K5" s="56"/>
      <c r="L5" s="57"/>
    </row>
    <row r="6" spans="1:12" ht="112.5" customHeight="1">
      <c r="A6" s="11">
        <v>3</v>
      </c>
      <c r="B6" s="11" t="s">
        <v>80</v>
      </c>
      <c r="C6" s="11" t="s">
        <v>154</v>
      </c>
      <c r="D6" s="11" t="s">
        <v>159</v>
      </c>
      <c r="E6" s="14" t="s">
        <v>160</v>
      </c>
      <c r="F6" s="11" t="s">
        <v>97</v>
      </c>
      <c r="G6" s="11" t="s">
        <v>75</v>
      </c>
      <c r="H6" s="11">
        <v>4</v>
      </c>
      <c r="I6" s="11"/>
      <c r="J6" s="11"/>
      <c r="K6" s="56"/>
      <c r="L6" s="57"/>
    </row>
    <row r="7" spans="1:12" ht="63.75" customHeight="1">
      <c r="A7" s="11">
        <v>4</v>
      </c>
      <c r="B7" s="11" t="s">
        <v>161</v>
      </c>
      <c r="C7" s="11" t="s">
        <v>130</v>
      </c>
      <c r="D7" s="15" t="s">
        <v>162</v>
      </c>
      <c r="E7" s="14" t="s">
        <v>163</v>
      </c>
      <c r="F7" s="11" t="s">
        <v>97</v>
      </c>
      <c r="G7" s="11" t="s">
        <v>86</v>
      </c>
      <c r="H7" s="11">
        <v>4</v>
      </c>
      <c r="I7" s="11"/>
      <c r="J7" s="11"/>
      <c r="K7" s="56"/>
      <c r="L7" s="57"/>
    </row>
    <row r="8" spans="1:12" ht="69.75" customHeight="1">
      <c r="A8" s="11">
        <v>5</v>
      </c>
      <c r="B8" s="11" t="s">
        <v>87</v>
      </c>
      <c r="C8" s="11" t="s">
        <v>130</v>
      </c>
      <c r="D8" s="15" t="s">
        <v>164</v>
      </c>
      <c r="E8" s="16" t="s">
        <v>165</v>
      </c>
      <c r="F8" s="11" t="s">
        <v>97</v>
      </c>
      <c r="G8" s="11" t="s">
        <v>86</v>
      </c>
      <c r="H8" s="11">
        <v>4</v>
      </c>
      <c r="I8" s="11"/>
      <c r="J8" s="11"/>
      <c r="K8" s="56"/>
      <c r="L8" s="57"/>
    </row>
    <row r="9" spans="1:12" ht="69.75" customHeight="1">
      <c r="A9" s="11">
        <v>6</v>
      </c>
      <c r="B9" s="11" t="s">
        <v>90</v>
      </c>
      <c r="C9" s="11" t="s">
        <v>130</v>
      </c>
      <c r="D9" s="15" t="s">
        <v>164</v>
      </c>
      <c r="E9" s="16" t="s">
        <v>165</v>
      </c>
      <c r="F9" s="11" t="s">
        <v>97</v>
      </c>
      <c r="G9" s="11" t="s">
        <v>86</v>
      </c>
      <c r="H9" s="11">
        <v>2</v>
      </c>
      <c r="I9" s="62"/>
      <c r="J9" s="93"/>
      <c r="K9" s="94"/>
      <c r="L9" s="95"/>
    </row>
    <row r="10" spans="1:12" ht="66.75" customHeight="1">
      <c r="A10" s="11">
        <v>7</v>
      </c>
      <c r="B10" s="18" t="s">
        <v>93</v>
      </c>
      <c r="C10" s="18" t="s">
        <v>94</v>
      </c>
      <c r="D10" s="19" t="s">
        <v>95</v>
      </c>
      <c r="E10" s="20" t="s">
        <v>96</v>
      </c>
      <c r="F10" s="18" t="s">
        <v>97</v>
      </c>
      <c r="G10" s="18" t="s">
        <v>98</v>
      </c>
      <c r="H10" s="18">
        <v>8</v>
      </c>
      <c r="I10" s="18"/>
      <c r="J10" s="59"/>
      <c r="K10" s="60"/>
      <c r="L10" s="96"/>
    </row>
    <row r="11" spans="1:12" ht="60" customHeight="1">
      <c r="A11" s="11">
        <v>8</v>
      </c>
      <c r="B11" s="18" t="s">
        <v>99</v>
      </c>
      <c r="C11" s="18" t="s">
        <v>100</v>
      </c>
      <c r="D11" s="19" t="s">
        <v>101</v>
      </c>
      <c r="E11" s="21" t="s">
        <v>102</v>
      </c>
      <c r="F11" s="18" t="s">
        <v>103</v>
      </c>
      <c r="G11" s="18" t="s">
        <v>98</v>
      </c>
      <c r="H11" s="18">
        <v>5</v>
      </c>
      <c r="I11" s="62"/>
      <c r="J11" s="63"/>
      <c r="K11" s="64"/>
      <c r="L11" s="96"/>
    </row>
    <row r="12" spans="1:12" ht="60" customHeight="1">
      <c r="A12" s="11">
        <v>9</v>
      </c>
      <c r="B12" s="18" t="s">
        <v>104</v>
      </c>
      <c r="C12" s="18" t="s">
        <v>94</v>
      </c>
      <c r="D12" s="19" t="s">
        <v>105</v>
      </c>
      <c r="E12" s="21" t="s">
        <v>106</v>
      </c>
      <c r="F12" s="18" t="s">
        <v>97</v>
      </c>
      <c r="G12" s="18" t="s">
        <v>98</v>
      </c>
      <c r="H12" s="18">
        <v>8</v>
      </c>
      <c r="I12" s="62"/>
      <c r="J12" s="63"/>
      <c r="K12" s="64"/>
      <c r="L12" s="56"/>
    </row>
    <row r="13" spans="1:12" ht="60" customHeight="1">
      <c r="A13" s="11">
        <v>10</v>
      </c>
      <c r="B13" s="18" t="s">
        <v>107</v>
      </c>
      <c r="C13" s="18" t="s">
        <v>94</v>
      </c>
      <c r="D13" s="19" t="s">
        <v>108</v>
      </c>
      <c r="E13" s="21" t="s">
        <v>109</v>
      </c>
      <c r="F13" s="18" t="s">
        <v>97</v>
      </c>
      <c r="G13" s="18" t="s">
        <v>86</v>
      </c>
      <c r="H13" s="18">
        <v>1</v>
      </c>
      <c r="I13" s="62"/>
      <c r="J13" s="63"/>
      <c r="K13" s="64"/>
      <c r="L13" s="56"/>
    </row>
    <row r="14" spans="1:12" ht="60" customHeight="1">
      <c r="A14" s="11">
        <v>11</v>
      </c>
      <c r="B14" s="18" t="s">
        <v>110</v>
      </c>
      <c r="C14" s="18" t="s">
        <v>111</v>
      </c>
      <c r="D14" s="19" t="s">
        <v>112</v>
      </c>
      <c r="E14" s="22" t="s">
        <v>113</v>
      </c>
      <c r="F14" s="18" t="s">
        <v>114</v>
      </c>
      <c r="G14" s="18" t="s">
        <v>86</v>
      </c>
      <c r="H14" s="18">
        <v>1</v>
      </c>
      <c r="I14" s="11"/>
      <c r="J14" s="59"/>
      <c r="K14" s="59"/>
      <c r="L14" s="56"/>
    </row>
    <row r="15" spans="1:12" ht="60" customHeight="1">
      <c r="A15" s="11">
        <v>12</v>
      </c>
      <c r="B15" s="18" t="s">
        <v>115</v>
      </c>
      <c r="C15" s="18" t="s">
        <v>116</v>
      </c>
      <c r="D15" s="19" t="s">
        <v>117</v>
      </c>
      <c r="E15" s="23" t="s">
        <v>118</v>
      </c>
      <c r="F15" s="18" t="s">
        <v>74</v>
      </c>
      <c r="G15" s="18" t="s">
        <v>86</v>
      </c>
      <c r="H15" s="18">
        <v>1</v>
      </c>
      <c r="I15" s="18"/>
      <c r="J15" s="11"/>
      <c r="K15" s="68"/>
      <c r="L15" s="56"/>
    </row>
    <row r="16" spans="1:12" ht="60" customHeight="1">
      <c r="A16" s="11">
        <v>13</v>
      </c>
      <c r="B16" s="18" t="s">
        <v>119</v>
      </c>
      <c r="C16" s="18" t="s">
        <v>120</v>
      </c>
      <c r="D16" s="24" t="s">
        <v>121</v>
      </c>
      <c r="E16" s="23" t="s">
        <v>122</v>
      </c>
      <c r="F16" s="25" t="s">
        <v>74</v>
      </c>
      <c r="G16" s="18" t="s">
        <v>86</v>
      </c>
      <c r="H16" s="18">
        <v>1</v>
      </c>
      <c r="I16" s="18"/>
      <c r="J16" s="11"/>
      <c r="K16" s="68"/>
      <c r="L16" s="56"/>
    </row>
    <row r="17" spans="1:12" ht="60" customHeight="1">
      <c r="A17" s="11">
        <v>14</v>
      </c>
      <c r="B17" s="18" t="s">
        <v>123</v>
      </c>
      <c r="C17" s="18" t="s">
        <v>116</v>
      </c>
      <c r="D17" s="26" t="s">
        <v>124</v>
      </c>
      <c r="E17" s="23" t="s">
        <v>125</v>
      </c>
      <c r="F17" s="27" t="s">
        <v>97</v>
      </c>
      <c r="G17" s="27" t="s">
        <v>86</v>
      </c>
      <c r="H17" s="28">
        <v>1</v>
      </c>
      <c r="I17" s="27"/>
      <c r="J17" s="11"/>
      <c r="K17" s="68"/>
      <c r="L17" s="56"/>
    </row>
    <row r="18" spans="1:12" ht="60" customHeight="1">
      <c r="A18" s="11">
        <v>15</v>
      </c>
      <c r="B18" s="18" t="s">
        <v>126</v>
      </c>
      <c r="C18" s="18" t="s">
        <v>116</v>
      </c>
      <c r="D18" s="26" t="s">
        <v>127</v>
      </c>
      <c r="E18" s="23" t="s">
        <v>128</v>
      </c>
      <c r="F18" s="29" t="s">
        <v>97</v>
      </c>
      <c r="G18" s="18" t="s">
        <v>86</v>
      </c>
      <c r="H18" s="18">
        <v>1</v>
      </c>
      <c r="I18" s="18"/>
      <c r="J18" s="11"/>
      <c r="K18" s="68"/>
      <c r="L18" s="56"/>
    </row>
    <row r="19" spans="1:12" ht="60" customHeight="1">
      <c r="A19" s="30">
        <v>16</v>
      </c>
      <c r="B19" s="30" t="s">
        <v>129</v>
      </c>
      <c r="C19" s="30" t="s">
        <v>130</v>
      </c>
      <c r="D19" s="30" t="s">
        <v>131</v>
      </c>
      <c r="E19" s="31" t="s">
        <v>132</v>
      </c>
      <c r="F19" s="30" t="s">
        <v>74</v>
      </c>
      <c r="G19" s="30" t="s">
        <v>86</v>
      </c>
      <c r="H19" s="30">
        <v>2</v>
      </c>
      <c r="I19" s="30"/>
      <c r="J19" s="30"/>
      <c r="K19" s="71"/>
      <c r="L19" s="56"/>
    </row>
    <row r="20" spans="1:12" ht="19.5" customHeight="1">
      <c r="A20" s="11">
        <v>16</v>
      </c>
      <c r="B20" s="11" t="s">
        <v>133</v>
      </c>
      <c r="C20" s="11"/>
      <c r="D20" s="11"/>
      <c r="E20" s="89"/>
      <c r="F20" s="11"/>
      <c r="G20" s="11"/>
      <c r="H20" s="11"/>
      <c r="I20" s="11"/>
      <c r="J20" s="72"/>
      <c r="K20" s="55"/>
      <c r="L20" s="55"/>
    </row>
    <row r="21" spans="1:12" ht="19.5" customHeight="1">
      <c r="A21" s="90" t="s">
        <v>166</v>
      </c>
      <c r="B21" s="91"/>
      <c r="C21" s="91"/>
      <c r="D21" s="92"/>
      <c r="E21" s="92"/>
      <c r="F21" s="92"/>
      <c r="G21" s="92"/>
      <c r="H21" s="92"/>
      <c r="I21" s="92"/>
      <c r="J21" s="97"/>
      <c r="K21" s="98"/>
      <c r="L21" s="55"/>
    </row>
    <row r="22" spans="1:12" s="87" customFormat="1" ht="60" customHeight="1">
      <c r="A22" s="36">
        <v>1</v>
      </c>
      <c r="B22" s="37" t="s">
        <v>135</v>
      </c>
      <c r="C22" s="37" t="s">
        <v>136</v>
      </c>
      <c r="D22" s="38" t="s">
        <v>137</v>
      </c>
      <c r="E22" s="39" t="s">
        <v>138</v>
      </c>
      <c r="F22" s="39" t="s">
        <v>139</v>
      </c>
      <c r="G22" s="39" t="s">
        <v>86</v>
      </c>
      <c r="H22" s="39">
        <v>1</v>
      </c>
      <c r="I22" s="39"/>
      <c r="J22" s="99"/>
      <c r="K22" s="76"/>
      <c r="L22" s="77"/>
    </row>
    <row r="23" spans="1:12" ht="19.5" customHeight="1">
      <c r="A23" s="39"/>
      <c r="B23" s="11" t="s">
        <v>133</v>
      </c>
      <c r="C23" s="11"/>
      <c r="D23" s="11"/>
      <c r="E23" s="11"/>
      <c r="F23" s="11"/>
      <c r="G23" s="11"/>
      <c r="H23" s="11"/>
      <c r="I23" s="11"/>
      <c r="J23" s="72">
        <f>J22</f>
        <v>0</v>
      </c>
      <c r="K23" s="55"/>
      <c r="L23" s="78"/>
    </row>
    <row r="24" spans="1:12" ht="19.5" customHeight="1">
      <c r="A24" s="90" t="s">
        <v>140</v>
      </c>
      <c r="B24" s="92"/>
      <c r="C24" s="92"/>
      <c r="D24" s="92"/>
      <c r="E24" s="92"/>
      <c r="F24" s="92"/>
      <c r="G24" s="92"/>
      <c r="H24" s="92"/>
      <c r="I24" s="92"/>
      <c r="J24" s="100"/>
      <c r="K24" s="100"/>
      <c r="L24" s="78"/>
    </row>
    <row r="25" spans="1:12" ht="19.5" customHeight="1">
      <c r="A25" s="40">
        <v>1</v>
      </c>
      <c r="B25" s="41" t="s">
        <v>141</v>
      </c>
      <c r="C25" s="41"/>
      <c r="D25" s="42"/>
      <c r="E25" s="42" t="s">
        <v>142</v>
      </c>
      <c r="F25" s="42" t="s">
        <v>74</v>
      </c>
      <c r="G25" s="42">
        <v>2</v>
      </c>
      <c r="H25" s="43" t="s">
        <v>86</v>
      </c>
      <c r="I25" s="43"/>
      <c r="J25" s="80"/>
      <c r="K25" s="80"/>
      <c r="L25" s="101"/>
    </row>
    <row r="26" spans="1:12" ht="19.5" customHeight="1">
      <c r="A26" s="40">
        <v>2</v>
      </c>
      <c r="B26" s="41" t="s">
        <v>143</v>
      </c>
      <c r="C26" s="41"/>
      <c r="D26" s="42"/>
      <c r="E26" s="42"/>
      <c r="F26" s="42" t="s">
        <v>74</v>
      </c>
      <c r="G26" s="42">
        <v>5</v>
      </c>
      <c r="H26" s="43" t="s">
        <v>144</v>
      </c>
      <c r="I26" s="43"/>
      <c r="J26" s="80"/>
      <c r="K26" s="80"/>
      <c r="L26" s="101"/>
    </row>
    <row r="27" spans="1:12" ht="19.5" customHeight="1">
      <c r="A27" s="40">
        <v>3</v>
      </c>
      <c r="B27" s="41" t="s">
        <v>145</v>
      </c>
      <c r="C27" s="41"/>
      <c r="D27" s="42"/>
      <c r="E27" s="42"/>
      <c r="F27" s="42" t="s">
        <v>74</v>
      </c>
      <c r="G27" s="42">
        <v>4</v>
      </c>
      <c r="H27" s="43" t="s">
        <v>144</v>
      </c>
      <c r="I27" s="43"/>
      <c r="J27" s="80"/>
      <c r="K27" s="80"/>
      <c r="L27" s="101"/>
    </row>
    <row r="28" spans="1:12" ht="19.5" customHeight="1">
      <c r="A28" s="40">
        <v>4</v>
      </c>
      <c r="B28" s="41" t="s">
        <v>146</v>
      </c>
      <c r="C28" s="41"/>
      <c r="D28" s="42"/>
      <c r="E28" s="42" t="s">
        <v>147</v>
      </c>
      <c r="F28" s="42" t="s">
        <v>148</v>
      </c>
      <c r="G28" s="42">
        <v>8</v>
      </c>
      <c r="H28" s="43" t="s">
        <v>98</v>
      </c>
      <c r="I28" s="43"/>
      <c r="J28" s="80"/>
      <c r="K28" s="80"/>
      <c r="L28" s="101"/>
    </row>
    <row r="29" spans="1:12" ht="19.5" customHeight="1">
      <c r="A29" s="40">
        <v>5</v>
      </c>
      <c r="B29" s="44" t="s">
        <v>149</v>
      </c>
      <c r="C29" s="44"/>
      <c r="D29" s="45"/>
      <c r="E29" s="45" t="s">
        <v>148</v>
      </c>
      <c r="F29" s="45" t="s">
        <v>148</v>
      </c>
      <c r="G29" s="45">
        <v>2</v>
      </c>
      <c r="H29" s="46" t="s">
        <v>98</v>
      </c>
      <c r="I29" s="46"/>
      <c r="J29" s="82"/>
      <c r="K29" s="82"/>
      <c r="L29" s="83"/>
    </row>
    <row r="30" spans="1:12" ht="19.5" customHeight="1">
      <c r="A30" s="40">
        <v>6</v>
      </c>
      <c r="B30" s="47" t="s">
        <v>150</v>
      </c>
      <c r="C30" s="47"/>
      <c r="D30" s="47"/>
      <c r="E30" s="42"/>
      <c r="F30" s="42" t="s">
        <v>74</v>
      </c>
      <c r="G30" s="42">
        <v>1</v>
      </c>
      <c r="H30" s="43" t="s">
        <v>151</v>
      </c>
      <c r="I30" s="43"/>
      <c r="J30" s="80"/>
      <c r="K30" s="80"/>
      <c r="L30" s="101"/>
    </row>
    <row r="31" spans="1:12" ht="19.5" customHeight="1">
      <c r="A31" s="40">
        <v>7</v>
      </c>
      <c r="B31" s="47" t="s">
        <v>133</v>
      </c>
      <c r="C31" s="47"/>
      <c r="D31" s="47"/>
      <c r="E31" s="42"/>
      <c r="F31" s="42"/>
      <c r="G31" s="42"/>
      <c r="H31" s="43"/>
      <c r="I31" s="43"/>
      <c r="J31" s="84"/>
      <c r="K31" s="80"/>
      <c r="L31" s="101"/>
    </row>
    <row r="32" spans="1:12" ht="19.5" customHeight="1">
      <c r="A32" s="48" t="s">
        <v>152</v>
      </c>
      <c r="B32" s="48"/>
      <c r="C32" s="48"/>
      <c r="D32" s="48"/>
      <c r="E32" s="48"/>
      <c r="F32" s="48"/>
      <c r="G32" s="48"/>
      <c r="H32" s="48"/>
      <c r="I32" s="48"/>
      <c r="J32" s="48">
        <f>J31+J23+J20</f>
        <v>0</v>
      </c>
      <c r="K32" s="48"/>
      <c r="L32" s="102"/>
    </row>
    <row r="33" ht="15.75" customHeight="1"/>
    <row r="34" ht="15.75" customHeight="1"/>
    <row r="35" ht="15.75" customHeight="1"/>
    <row r="36" ht="15.75" customHeight="1"/>
  </sheetData>
  <sheetProtection/>
  <mergeCells count="3">
    <mergeCell ref="A1:K1"/>
    <mergeCell ref="A24:J24"/>
    <mergeCell ref="A32:E32"/>
  </mergeCells>
  <printOptions/>
  <pageMargins left="0.75" right="0.75" top="1" bottom="1" header="0.51" footer="0.51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workbookViewId="0" topLeftCell="A25">
      <selection activeCell="N8" sqref="N8"/>
    </sheetView>
  </sheetViews>
  <sheetFormatPr defaultColWidth="9.00390625" defaultRowHeight="14.25"/>
  <cols>
    <col min="1" max="1" width="3.75390625" style="0" customWidth="1"/>
    <col min="3" max="3" width="10.50390625" style="0" customWidth="1"/>
    <col min="4" max="4" width="11.00390625" style="0" customWidth="1"/>
    <col min="5" max="5" width="26.75390625" style="0" customWidth="1"/>
    <col min="11" max="11" width="23.25390625" style="0" customWidth="1"/>
    <col min="12" max="12" width="10.00390625" style="0" customWidth="1"/>
  </cols>
  <sheetData>
    <row r="1" spans="2:9" ht="14.25">
      <c r="B1" s="1" t="s">
        <v>50</v>
      </c>
      <c r="C1" s="1"/>
      <c r="D1" s="2"/>
      <c r="E1" s="2"/>
      <c r="F1" s="3" t="s">
        <v>51</v>
      </c>
      <c r="G1" s="2" t="s">
        <v>52</v>
      </c>
      <c r="H1" s="2"/>
      <c r="I1" s="2"/>
    </row>
    <row r="2" spans="2:9" ht="14.25">
      <c r="B2" s="1" t="s">
        <v>53</v>
      </c>
      <c r="C2" s="1"/>
      <c r="D2" s="2" t="s">
        <v>54</v>
      </c>
      <c r="E2" s="2"/>
      <c r="F2" s="3" t="s">
        <v>55</v>
      </c>
      <c r="G2" s="2" t="s">
        <v>56</v>
      </c>
      <c r="H2" s="2"/>
      <c r="I2" s="2"/>
    </row>
    <row r="3" spans="1:12" ht="14.25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2"/>
      <c r="L3" s="53"/>
    </row>
    <row r="4" spans="1:12" ht="14.25">
      <c r="A4" s="6" t="s">
        <v>10</v>
      </c>
      <c r="B4" s="6" t="s">
        <v>58</v>
      </c>
      <c r="C4" s="6" t="s">
        <v>59</v>
      </c>
      <c r="D4" s="6" t="s">
        <v>60</v>
      </c>
      <c r="E4" s="6" t="s">
        <v>61</v>
      </c>
      <c r="F4" s="6" t="s">
        <v>62</v>
      </c>
      <c r="G4" s="7" t="s">
        <v>63</v>
      </c>
      <c r="H4" s="7" t="s">
        <v>64</v>
      </c>
      <c r="I4" s="6" t="s">
        <v>65</v>
      </c>
      <c r="J4" s="6" t="s">
        <v>66</v>
      </c>
      <c r="K4" s="6" t="s">
        <v>67</v>
      </c>
      <c r="L4" s="6" t="s">
        <v>68</v>
      </c>
    </row>
    <row r="5" spans="1:12" ht="14.25">
      <c r="A5" s="8" t="s">
        <v>69</v>
      </c>
      <c r="B5" s="9"/>
      <c r="C5" s="9"/>
      <c r="D5" s="10"/>
      <c r="E5" s="10"/>
      <c r="F5" s="10"/>
      <c r="G5" s="10"/>
      <c r="H5" s="10"/>
      <c r="I5" s="10"/>
      <c r="J5" s="54"/>
      <c r="K5" s="54"/>
      <c r="L5" s="55"/>
    </row>
    <row r="6" spans="1:12" ht="100.5" customHeight="1">
      <c r="A6" s="11">
        <v>1</v>
      </c>
      <c r="B6" s="11" t="s">
        <v>70</v>
      </c>
      <c r="C6" s="11" t="s">
        <v>167</v>
      </c>
      <c r="D6" s="11" t="s">
        <v>168</v>
      </c>
      <c r="E6" s="12" t="s">
        <v>73</v>
      </c>
      <c r="F6" s="11" t="s">
        <v>74</v>
      </c>
      <c r="G6" s="11" t="s">
        <v>75</v>
      </c>
      <c r="H6" s="11">
        <v>8</v>
      </c>
      <c r="I6" s="11">
        <v>9711</v>
      </c>
      <c r="J6" s="11">
        <f aca="true" t="shared" si="0" ref="J6:J11">I6*H6</f>
        <v>77688</v>
      </c>
      <c r="K6" s="56"/>
      <c r="L6" s="11"/>
    </row>
    <row r="7" spans="1:12" ht="81" customHeight="1">
      <c r="A7" s="11">
        <v>2</v>
      </c>
      <c r="B7" s="11" t="s">
        <v>77</v>
      </c>
      <c r="C7" s="11" t="s">
        <v>167</v>
      </c>
      <c r="D7" s="13" t="s">
        <v>169</v>
      </c>
      <c r="E7" s="12" t="s">
        <v>79</v>
      </c>
      <c r="F7" s="11" t="s">
        <v>74</v>
      </c>
      <c r="G7" s="11" t="s">
        <v>75</v>
      </c>
      <c r="H7" s="11">
        <v>4</v>
      </c>
      <c r="I7" s="11">
        <v>3822</v>
      </c>
      <c r="J7" s="11">
        <f>SUM(H7*I7)</f>
        <v>15288</v>
      </c>
      <c r="K7" s="56"/>
      <c r="L7" s="11"/>
    </row>
    <row r="8" spans="1:12" ht="90" customHeight="1">
      <c r="A8" s="11">
        <v>3</v>
      </c>
      <c r="B8" s="11" t="s">
        <v>80</v>
      </c>
      <c r="C8" s="11" t="s">
        <v>167</v>
      </c>
      <c r="D8" s="13" t="s">
        <v>170</v>
      </c>
      <c r="E8" s="14" t="s">
        <v>82</v>
      </c>
      <c r="F8" s="11" t="s">
        <v>74</v>
      </c>
      <c r="G8" s="11" t="s">
        <v>75</v>
      </c>
      <c r="H8" s="11">
        <v>4</v>
      </c>
      <c r="I8" s="11">
        <v>1852</v>
      </c>
      <c r="J8" s="11">
        <f t="shared" si="0"/>
        <v>7408</v>
      </c>
      <c r="K8" s="56"/>
      <c r="L8" s="11"/>
    </row>
    <row r="9" spans="1:12" ht="81" customHeight="1">
      <c r="A9" s="11">
        <v>4</v>
      </c>
      <c r="B9" s="11" t="s">
        <v>83</v>
      </c>
      <c r="C9" s="11" t="s">
        <v>167</v>
      </c>
      <c r="D9" s="15" t="s">
        <v>171</v>
      </c>
      <c r="E9" s="16" t="s">
        <v>85</v>
      </c>
      <c r="F9" s="11" t="s">
        <v>74</v>
      </c>
      <c r="G9" s="11" t="s">
        <v>86</v>
      </c>
      <c r="H9" s="11">
        <v>2</v>
      </c>
      <c r="I9" s="11">
        <v>7240</v>
      </c>
      <c r="J9" s="11">
        <f aca="true" t="shared" si="1" ref="J7:J10">SUM(H9*I9)</f>
        <v>14480</v>
      </c>
      <c r="K9" s="56"/>
      <c r="L9" s="57"/>
    </row>
    <row r="10" spans="1:12" ht="67.5" customHeight="1">
      <c r="A10" s="11">
        <v>5</v>
      </c>
      <c r="B10" s="11" t="s">
        <v>87</v>
      </c>
      <c r="C10" s="11" t="s">
        <v>167</v>
      </c>
      <c r="D10" s="15" t="s">
        <v>172</v>
      </c>
      <c r="E10" s="16" t="s">
        <v>89</v>
      </c>
      <c r="F10" s="11" t="s">
        <v>74</v>
      </c>
      <c r="G10" s="11" t="s">
        <v>86</v>
      </c>
      <c r="H10" s="11">
        <v>2</v>
      </c>
      <c r="I10" s="11">
        <v>4004</v>
      </c>
      <c r="J10" s="11">
        <f t="shared" si="1"/>
        <v>8008</v>
      </c>
      <c r="K10" s="56"/>
      <c r="L10" s="57"/>
    </row>
    <row r="11" spans="1:12" ht="69.75" customHeight="1">
      <c r="A11" s="11">
        <v>6</v>
      </c>
      <c r="B11" s="11" t="s">
        <v>90</v>
      </c>
      <c r="C11" s="11" t="s">
        <v>167</v>
      </c>
      <c r="D11" s="15" t="s">
        <v>173</v>
      </c>
      <c r="E11" s="16" t="s">
        <v>92</v>
      </c>
      <c r="F11" s="17" t="s">
        <v>74</v>
      </c>
      <c r="G11" s="11" t="s">
        <v>86</v>
      </c>
      <c r="H11" s="11">
        <v>2</v>
      </c>
      <c r="I11" s="11">
        <v>1864</v>
      </c>
      <c r="J11" s="11">
        <f t="shared" si="0"/>
        <v>3728</v>
      </c>
      <c r="K11" s="58"/>
      <c r="L11" s="57"/>
    </row>
    <row r="12" spans="1:12" ht="85.5" customHeight="1">
      <c r="A12" s="11">
        <v>7</v>
      </c>
      <c r="B12" s="18" t="s">
        <v>93</v>
      </c>
      <c r="C12" s="18" t="s">
        <v>94</v>
      </c>
      <c r="D12" s="19" t="s">
        <v>95</v>
      </c>
      <c r="E12" s="20" t="s">
        <v>96</v>
      </c>
      <c r="F12" s="18" t="s">
        <v>97</v>
      </c>
      <c r="G12" s="18" t="s">
        <v>98</v>
      </c>
      <c r="H12" s="18">
        <v>8</v>
      </c>
      <c r="I12" s="18">
        <v>2720</v>
      </c>
      <c r="J12" s="59">
        <v>21760</v>
      </c>
      <c r="K12" s="60"/>
      <c r="L12" s="61"/>
    </row>
    <row r="13" spans="1:12" ht="72.75" customHeight="1">
      <c r="A13" s="11">
        <v>8</v>
      </c>
      <c r="B13" s="18" t="s">
        <v>99</v>
      </c>
      <c r="C13" s="18" t="s">
        <v>100</v>
      </c>
      <c r="D13" s="19" t="s">
        <v>101</v>
      </c>
      <c r="E13" s="21" t="s">
        <v>102</v>
      </c>
      <c r="F13" s="18" t="s">
        <v>103</v>
      </c>
      <c r="G13" s="18" t="s">
        <v>98</v>
      </c>
      <c r="H13" s="18">
        <v>5</v>
      </c>
      <c r="I13" s="62">
        <v>3220</v>
      </c>
      <c r="J13" s="63">
        <f>I13*H13</f>
        <v>16100</v>
      </c>
      <c r="K13" s="64"/>
      <c r="L13" s="65"/>
    </row>
    <row r="14" spans="1:12" ht="72.75" customHeight="1">
      <c r="A14" s="11">
        <v>9</v>
      </c>
      <c r="B14" s="18" t="s">
        <v>104</v>
      </c>
      <c r="C14" s="18" t="s">
        <v>94</v>
      </c>
      <c r="D14" s="19" t="s">
        <v>105</v>
      </c>
      <c r="E14" s="21" t="s">
        <v>106</v>
      </c>
      <c r="F14" s="18" t="s">
        <v>97</v>
      </c>
      <c r="G14" s="18" t="s">
        <v>98</v>
      </c>
      <c r="H14" s="18">
        <v>8</v>
      </c>
      <c r="I14" s="62">
        <v>1633</v>
      </c>
      <c r="J14" s="63">
        <v>13064</v>
      </c>
      <c r="K14" s="64"/>
      <c r="L14" s="66"/>
    </row>
    <row r="15" spans="1:12" ht="91.5" customHeight="1">
      <c r="A15" s="11">
        <v>10</v>
      </c>
      <c r="B15" s="18" t="s">
        <v>107</v>
      </c>
      <c r="C15" s="18" t="s">
        <v>94</v>
      </c>
      <c r="D15" s="19" t="s">
        <v>108</v>
      </c>
      <c r="E15" s="21" t="s">
        <v>109</v>
      </c>
      <c r="F15" s="18" t="s">
        <v>97</v>
      </c>
      <c r="G15" s="18" t="s">
        <v>86</v>
      </c>
      <c r="H15" s="18">
        <v>1</v>
      </c>
      <c r="I15" s="62">
        <v>8970</v>
      </c>
      <c r="J15" s="63">
        <v>8970</v>
      </c>
      <c r="K15" s="64"/>
      <c r="L15" s="67"/>
    </row>
    <row r="16" spans="1:12" ht="120" customHeight="1">
      <c r="A16" s="11">
        <v>11</v>
      </c>
      <c r="B16" s="18" t="s">
        <v>110</v>
      </c>
      <c r="C16" s="18" t="s">
        <v>111</v>
      </c>
      <c r="D16" s="19" t="s">
        <v>112</v>
      </c>
      <c r="E16" s="22" t="s">
        <v>113</v>
      </c>
      <c r="F16" s="18" t="s">
        <v>114</v>
      </c>
      <c r="G16" s="18" t="s">
        <v>86</v>
      </c>
      <c r="H16" s="18">
        <v>1</v>
      </c>
      <c r="I16" s="11">
        <v>14600</v>
      </c>
      <c r="J16" s="59">
        <v>14600</v>
      </c>
      <c r="K16" s="59"/>
      <c r="L16" s="56"/>
    </row>
    <row r="17" spans="1:12" ht="85.5" customHeight="1">
      <c r="A17" s="11">
        <v>12</v>
      </c>
      <c r="B17" s="18" t="s">
        <v>115</v>
      </c>
      <c r="C17" s="18" t="s">
        <v>116</v>
      </c>
      <c r="D17" s="19" t="s">
        <v>117</v>
      </c>
      <c r="E17" s="23" t="s">
        <v>118</v>
      </c>
      <c r="F17" s="18" t="s">
        <v>74</v>
      </c>
      <c r="G17" s="18" t="s">
        <v>86</v>
      </c>
      <c r="H17" s="18">
        <v>3</v>
      </c>
      <c r="I17" s="18">
        <v>3197</v>
      </c>
      <c r="J17" s="11">
        <f>I17*H17</f>
        <v>9591</v>
      </c>
      <c r="K17" s="68"/>
      <c r="L17" s="69"/>
    </row>
    <row r="18" spans="1:12" ht="85.5" customHeight="1">
      <c r="A18" s="11">
        <v>13</v>
      </c>
      <c r="B18" s="18" t="s">
        <v>119</v>
      </c>
      <c r="C18" s="18" t="s">
        <v>120</v>
      </c>
      <c r="D18" s="24" t="s">
        <v>121</v>
      </c>
      <c r="E18" s="23" t="s">
        <v>122</v>
      </c>
      <c r="F18" s="25" t="s">
        <v>74</v>
      </c>
      <c r="G18" s="18" t="s">
        <v>86</v>
      </c>
      <c r="H18" s="18">
        <v>1</v>
      </c>
      <c r="I18" s="18">
        <v>1610</v>
      </c>
      <c r="J18" s="11">
        <v>1610</v>
      </c>
      <c r="K18" s="68"/>
      <c r="L18" s="70"/>
    </row>
    <row r="19" spans="1:12" ht="82.5" customHeight="1">
      <c r="A19" s="11">
        <v>14</v>
      </c>
      <c r="B19" s="18" t="s">
        <v>123</v>
      </c>
      <c r="C19" s="18" t="s">
        <v>116</v>
      </c>
      <c r="D19" s="26" t="s">
        <v>124</v>
      </c>
      <c r="E19" s="23" t="s">
        <v>125</v>
      </c>
      <c r="F19" s="27" t="s">
        <v>97</v>
      </c>
      <c r="G19" s="27" t="s">
        <v>86</v>
      </c>
      <c r="H19" s="28">
        <v>1</v>
      </c>
      <c r="I19" s="27">
        <v>1702</v>
      </c>
      <c r="J19" s="11">
        <v>1702</v>
      </c>
      <c r="K19" s="68"/>
      <c r="L19" s="56"/>
    </row>
    <row r="20" spans="1:12" ht="78" customHeight="1">
      <c r="A20" s="11">
        <v>15</v>
      </c>
      <c r="B20" s="18" t="s">
        <v>126</v>
      </c>
      <c r="C20" s="18" t="s">
        <v>116</v>
      </c>
      <c r="D20" s="26" t="s">
        <v>127</v>
      </c>
      <c r="E20" s="23" t="s">
        <v>128</v>
      </c>
      <c r="F20" s="29" t="s">
        <v>97</v>
      </c>
      <c r="G20" s="18" t="s">
        <v>86</v>
      </c>
      <c r="H20" s="18">
        <v>1</v>
      </c>
      <c r="I20" s="18">
        <v>4050</v>
      </c>
      <c r="J20" s="11">
        <v>4050</v>
      </c>
      <c r="K20" s="68"/>
      <c r="L20" s="56"/>
    </row>
    <row r="21" spans="1:12" ht="79.5" customHeight="1">
      <c r="A21" s="30">
        <v>16</v>
      </c>
      <c r="B21" s="30" t="s">
        <v>129</v>
      </c>
      <c r="C21" s="30" t="s">
        <v>130</v>
      </c>
      <c r="D21" s="30" t="s">
        <v>131</v>
      </c>
      <c r="E21" s="31" t="s">
        <v>132</v>
      </c>
      <c r="F21" s="30" t="s">
        <v>74</v>
      </c>
      <c r="G21" s="30" t="s">
        <v>86</v>
      </c>
      <c r="H21" s="30">
        <v>2</v>
      </c>
      <c r="I21" s="30">
        <v>1650</v>
      </c>
      <c r="J21" s="30">
        <v>3300</v>
      </c>
      <c r="K21" s="71"/>
      <c r="L21" s="56"/>
    </row>
    <row r="22" spans="1:12" ht="27" customHeight="1">
      <c r="A22" s="11">
        <v>16</v>
      </c>
      <c r="B22" s="11" t="s">
        <v>133</v>
      </c>
      <c r="C22" s="11"/>
      <c r="D22" s="11"/>
      <c r="E22" s="32"/>
      <c r="F22" s="11"/>
      <c r="G22" s="11"/>
      <c r="H22" s="11"/>
      <c r="I22" s="11"/>
      <c r="J22" s="72">
        <f>SUM(J6:J21)</f>
        <v>221347</v>
      </c>
      <c r="K22" s="55"/>
      <c r="L22" s="55"/>
    </row>
    <row r="23" spans="1:12" ht="31.5" customHeight="1">
      <c r="A23" s="33" t="s">
        <v>134</v>
      </c>
      <c r="B23" s="34"/>
      <c r="C23" s="34"/>
      <c r="D23" s="35"/>
      <c r="E23" s="35"/>
      <c r="F23" s="35"/>
      <c r="G23" s="35"/>
      <c r="H23" s="35"/>
      <c r="I23" s="35"/>
      <c r="J23" s="73"/>
      <c r="K23" s="74"/>
      <c r="L23" s="55"/>
    </row>
    <row r="24" spans="1:12" ht="69.75" customHeight="1">
      <c r="A24" s="36">
        <v>1</v>
      </c>
      <c r="B24" s="37" t="s">
        <v>135</v>
      </c>
      <c r="C24" s="37" t="s">
        <v>136</v>
      </c>
      <c r="D24" s="38" t="s">
        <v>137</v>
      </c>
      <c r="E24" s="39" t="s">
        <v>138</v>
      </c>
      <c r="F24" s="39" t="s">
        <v>139</v>
      </c>
      <c r="G24" s="39" t="s">
        <v>86</v>
      </c>
      <c r="H24" s="39">
        <v>1</v>
      </c>
      <c r="I24" s="39">
        <v>730</v>
      </c>
      <c r="J24" s="75">
        <f>I24*H24</f>
        <v>730</v>
      </c>
      <c r="K24" s="76"/>
      <c r="L24" s="77"/>
    </row>
    <row r="25" spans="1:12" ht="16.5" customHeight="1">
      <c r="A25" s="39"/>
      <c r="B25" s="11" t="s">
        <v>133</v>
      </c>
      <c r="C25" s="11"/>
      <c r="D25" s="11"/>
      <c r="E25" s="11"/>
      <c r="F25" s="11"/>
      <c r="G25" s="11"/>
      <c r="H25" s="11"/>
      <c r="I25" s="11"/>
      <c r="J25" s="72">
        <f>J24</f>
        <v>730</v>
      </c>
      <c r="K25" s="55"/>
      <c r="L25" s="78"/>
    </row>
    <row r="26" spans="1:12" ht="28.5" customHeight="1">
      <c r="A26" s="33" t="s">
        <v>140</v>
      </c>
      <c r="B26" s="35"/>
      <c r="C26" s="35"/>
      <c r="D26" s="35"/>
      <c r="E26" s="35"/>
      <c r="F26" s="35"/>
      <c r="G26" s="35"/>
      <c r="H26" s="35"/>
      <c r="I26" s="35"/>
      <c r="J26" s="79"/>
      <c r="K26" s="79"/>
      <c r="L26" s="78"/>
    </row>
    <row r="27" spans="1:12" ht="14.25">
      <c r="A27" s="40">
        <v>1</v>
      </c>
      <c r="B27" s="41" t="s">
        <v>141</v>
      </c>
      <c r="C27" s="41"/>
      <c r="D27" s="42"/>
      <c r="E27" s="42" t="s">
        <v>142</v>
      </c>
      <c r="F27" s="42" t="s">
        <v>74</v>
      </c>
      <c r="G27" s="42">
        <v>2</v>
      </c>
      <c r="H27" s="43" t="s">
        <v>86</v>
      </c>
      <c r="I27" s="43">
        <v>1780</v>
      </c>
      <c r="J27" s="80">
        <f aca="true" t="shared" si="2" ref="J27:J29">SUM(G27*I27)</f>
        <v>3560</v>
      </c>
      <c r="K27" s="80"/>
      <c r="L27" s="81"/>
    </row>
    <row r="28" spans="1:12" ht="14.25">
      <c r="A28" s="40">
        <v>2</v>
      </c>
      <c r="B28" s="41" t="s">
        <v>143</v>
      </c>
      <c r="C28" s="41"/>
      <c r="D28" s="42"/>
      <c r="E28" s="42"/>
      <c r="F28" s="42" t="s">
        <v>74</v>
      </c>
      <c r="G28" s="42">
        <v>5</v>
      </c>
      <c r="H28" s="43" t="s">
        <v>144</v>
      </c>
      <c r="I28" s="43">
        <v>500</v>
      </c>
      <c r="J28" s="80">
        <f t="shared" si="2"/>
        <v>2500</v>
      </c>
      <c r="K28" s="80"/>
      <c r="L28" s="81"/>
    </row>
    <row r="29" spans="1:12" ht="14.25">
      <c r="A29" s="40">
        <v>3</v>
      </c>
      <c r="B29" s="41" t="s">
        <v>145</v>
      </c>
      <c r="C29" s="41"/>
      <c r="D29" s="42"/>
      <c r="E29" s="42"/>
      <c r="F29" s="42" t="s">
        <v>74</v>
      </c>
      <c r="G29" s="42">
        <v>4</v>
      </c>
      <c r="H29" s="43" t="s">
        <v>144</v>
      </c>
      <c r="I29" s="43">
        <v>400</v>
      </c>
      <c r="J29" s="80">
        <f t="shared" si="2"/>
        <v>1600</v>
      </c>
      <c r="K29" s="80"/>
      <c r="L29" s="81"/>
    </row>
    <row r="30" spans="1:12" ht="16.5" customHeight="1">
      <c r="A30" s="40">
        <v>4</v>
      </c>
      <c r="B30" s="41" t="s">
        <v>146</v>
      </c>
      <c r="C30" s="41"/>
      <c r="D30" s="42"/>
      <c r="E30" s="42" t="s">
        <v>147</v>
      </c>
      <c r="F30" s="42" t="s">
        <v>148</v>
      </c>
      <c r="G30" s="42">
        <v>8</v>
      </c>
      <c r="H30" s="43" t="s">
        <v>98</v>
      </c>
      <c r="I30" s="43">
        <v>200</v>
      </c>
      <c r="J30" s="80">
        <f>I30*G30</f>
        <v>1600</v>
      </c>
      <c r="K30" s="80"/>
      <c r="L30" s="81"/>
    </row>
    <row r="31" spans="1:12" ht="21" customHeight="1">
      <c r="A31" s="40">
        <v>5</v>
      </c>
      <c r="B31" s="44" t="s">
        <v>149</v>
      </c>
      <c r="C31" s="44"/>
      <c r="D31" s="45"/>
      <c r="E31" s="45" t="s">
        <v>148</v>
      </c>
      <c r="F31" s="45" t="s">
        <v>148</v>
      </c>
      <c r="G31" s="45">
        <v>2</v>
      </c>
      <c r="H31" s="46" t="s">
        <v>98</v>
      </c>
      <c r="I31" s="46">
        <v>1500</v>
      </c>
      <c r="J31" s="82">
        <f>I31*G31</f>
        <v>3000</v>
      </c>
      <c r="K31" s="82"/>
      <c r="L31" s="83"/>
    </row>
    <row r="32" spans="1:12" ht="14.25">
      <c r="A32" s="40">
        <v>6</v>
      </c>
      <c r="B32" s="47" t="s">
        <v>150</v>
      </c>
      <c r="C32" s="47"/>
      <c r="D32" s="47"/>
      <c r="E32" s="42"/>
      <c r="F32" s="42" t="s">
        <v>74</v>
      </c>
      <c r="G32" s="42">
        <v>1</v>
      </c>
      <c r="H32" s="43" t="s">
        <v>151</v>
      </c>
      <c r="I32" s="43">
        <v>5000</v>
      </c>
      <c r="J32" s="80">
        <f>I32</f>
        <v>5000</v>
      </c>
      <c r="K32" s="80"/>
      <c r="L32" s="81"/>
    </row>
    <row r="33" spans="1:12" ht="14.25">
      <c r="A33" s="40">
        <v>7</v>
      </c>
      <c r="B33" s="47" t="s">
        <v>133</v>
      </c>
      <c r="C33" s="47"/>
      <c r="D33" s="47"/>
      <c r="E33" s="42"/>
      <c r="F33" s="42"/>
      <c r="G33" s="42"/>
      <c r="H33" s="43"/>
      <c r="I33" s="43"/>
      <c r="J33" s="84">
        <f>J32+J31+J30+J29+J28+J27</f>
        <v>17260</v>
      </c>
      <c r="K33" s="80"/>
      <c r="L33" s="81"/>
    </row>
    <row r="34" spans="1:12" ht="14.25">
      <c r="A34" s="48" t="s">
        <v>152</v>
      </c>
      <c r="B34" s="48"/>
      <c r="C34" s="48"/>
      <c r="D34" s="48"/>
      <c r="E34" s="48"/>
      <c r="F34" s="48"/>
      <c r="G34" s="48"/>
      <c r="H34" s="48"/>
      <c r="I34" s="48"/>
      <c r="J34" s="48">
        <f>J33+J25+J22</f>
        <v>239337</v>
      </c>
      <c r="K34" s="48"/>
      <c r="L34" s="85"/>
    </row>
    <row r="35" spans="1:12" ht="14.25">
      <c r="A35" s="49"/>
      <c r="B35" s="50"/>
      <c r="C35" s="50"/>
      <c r="D35" s="49"/>
      <c r="E35" s="49"/>
      <c r="F35" s="49"/>
      <c r="G35" s="49"/>
      <c r="H35" s="49"/>
      <c r="I35" s="49"/>
      <c r="J35" s="49"/>
      <c r="K35" s="49"/>
      <c r="L35" s="86"/>
    </row>
    <row r="36" spans="2:3" ht="14.25">
      <c r="B36" s="51"/>
      <c r="C36" s="51"/>
    </row>
    <row r="37" spans="2:3" ht="14.25">
      <c r="B37" s="51"/>
      <c r="C37" s="51"/>
    </row>
    <row r="38" spans="2:3" ht="14.25">
      <c r="B38" s="51"/>
      <c r="C38" s="51"/>
    </row>
    <row r="39" spans="2:3" ht="14.25">
      <c r="B39" s="51"/>
      <c r="C39" s="51"/>
    </row>
    <row r="40" spans="2:3" ht="14.25">
      <c r="B40" s="51"/>
      <c r="C40" s="51"/>
    </row>
    <row r="41" spans="2:3" ht="14.25">
      <c r="B41" s="51"/>
      <c r="C41" s="51"/>
    </row>
    <row r="42" spans="2:3" ht="14.25">
      <c r="B42" s="51"/>
      <c r="C42" s="51"/>
    </row>
    <row r="43" spans="2:3" ht="14.25">
      <c r="B43" s="51"/>
      <c r="C43" s="51"/>
    </row>
    <row r="44" spans="2:3" ht="14.25">
      <c r="B44" s="51"/>
      <c r="C44" s="51"/>
    </row>
    <row r="45" spans="2:3" ht="14.25">
      <c r="B45" s="51"/>
      <c r="C45" s="51"/>
    </row>
    <row r="46" spans="2:3" ht="14.25">
      <c r="B46" s="51"/>
      <c r="C46" s="51"/>
    </row>
    <row r="47" spans="2:3" ht="14.25">
      <c r="B47" s="51"/>
      <c r="C47" s="51"/>
    </row>
    <row r="48" spans="2:3" ht="14.25">
      <c r="B48" s="51"/>
      <c r="C48" s="51"/>
    </row>
    <row r="49" spans="2:3" ht="14.25">
      <c r="B49" s="51"/>
      <c r="C49" s="51"/>
    </row>
    <row r="50" spans="2:3" ht="14.25">
      <c r="B50" s="51"/>
      <c r="C50" s="51"/>
    </row>
    <row r="51" spans="2:3" ht="14.25">
      <c r="B51" s="51"/>
      <c r="C51" s="51"/>
    </row>
    <row r="52" spans="2:3" ht="14.25">
      <c r="B52" s="51"/>
      <c r="C52" s="51"/>
    </row>
    <row r="53" spans="2:3" ht="14.25">
      <c r="B53" s="51"/>
      <c r="C53" s="51"/>
    </row>
    <row r="54" spans="2:3" ht="14.25">
      <c r="B54" s="51"/>
      <c r="C54" s="51"/>
    </row>
    <row r="55" spans="2:3" ht="14.25">
      <c r="B55" s="51"/>
      <c r="C55" s="51"/>
    </row>
    <row r="56" spans="2:3" ht="14.25">
      <c r="B56" s="51"/>
      <c r="C56" s="51"/>
    </row>
    <row r="57" spans="2:3" ht="14.25">
      <c r="B57" s="51"/>
      <c r="C57" s="51"/>
    </row>
    <row r="58" spans="2:3" ht="14.25">
      <c r="B58" s="51"/>
      <c r="C58" s="51"/>
    </row>
    <row r="59" spans="2:3" ht="14.25">
      <c r="B59" s="51"/>
      <c r="C59" s="51"/>
    </row>
    <row r="60" spans="2:3" ht="14.25">
      <c r="B60" s="51"/>
      <c r="C60" s="51"/>
    </row>
    <row r="61" spans="2:3" ht="14.25">
      <c r="B61" s="51"/>
      <c r="C61" s="51"/>
    </row>
    <row r="62" spans="2:3" ht="14.25">
      <c r="B62" s="51"/>
      <c r="C62" s="51"/>
    </row>
    <row r="63" spans="2:3" ht="14.25">
      <c r="B63" s="51"/>
      <c r="C63" s="51"/>
    </row>
    <row r="64" spans="2:3" ht="14.25">
      <c r="B64" s="51"/>
      <c r="C64" s="51"/>
    </row>
    <row r="65" spans="2:3" ht="14.25">
      <c r="B65" s="51"/>
      <c r="C65" s="51"/>
    </row>
    <row r="66" spans="2:3" ht="14.25">
      <c r="B66" s="51"/>
      <c r="C66" s="51"/>
    </row>
    <row r="67" spans="2:3" ht="14.25">
      <c r="B67" s="51"/>
      <c r="C67" s="51"/>
    </row>
    <row r="68" spans="2:3" ht="14.25">
      <c r="B68" s="51"/>
      <c r="C68" s="51"/>
    </row>
    <row r="69" spans="2:3" ht="14.25">
      <c r="B69" s="51"/>
      <c r="C69" s="51"/>
    </row>
    <row r="70" spans="2:3" ht="14.25">
      <c r="B70" s="51"/>
      <c r="C70" s="51"/>
    </row>
    <row r="71" spans="2:3" ht="14.25">
      <c r="B71" s="51"/>
      <c r="C71" s="51"/>
    </row>
    <row r="72" spans="2:3" ht="14.25">
      <c r="B72" s="51"/>
      <c r="C72" s="51"/>
    </row>
    <row r="73" spans="2:3" ht="14.25">
      <c r="B73" s="51"/>
      <c r="C73" s="51"/>
    </row>
    <row r="74" spans="2:3" ht="14.25">
      <c r="B74" s="51"/>
      <c r="C74" s="51"/>
    </row>
    <row r="75" spans="2:3" ht="14.25">
      <c r="B75" s="51"/>
      <c r="C75" s="51"/>
    </row>
    <row r="76" spans="2:3" ht="14.25">
      <c r="B76" s="51"/>
      <c r="C76" s="51"/>
    </row>
    <row r="77" spans="2:3" ht="14.25">
      <c r="B77" s="51"/>
      <c r="C77" s="51"/>
    </row>
    <row r="78" spans="2:3" ht="14.25">
      <c r="B78" s="51"/>
      <c r="C78" s="51"/>
    </row>
  </sheetData>
  <sheetProtection/>
  <mergeCells count="7">
    <mergeCell ref="D1:E1"/>
    <mergeCell ref="G1:I1"/>
    <mergeCell ref="D2:E2"/>
    <mergeCell ref="G2:I2"/>
    <mergeCell ref="A3:K3"/>
    <mergeCell ref="A26:J26"/>
    <mergeCell ref="A34:E3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yongyangdianzi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xiongyonghong</dc:creator>
  <cp:keywords/>
  <dc:description/>
  <cp:lastModifiedBy>apple</cp:lastModifiedBy>
  <cp:lastPrinted>2012-03-07T04:41:09Z</cp:lastPrinted>
  <dcterms:created xsi:type="dcterms:W3CDTF">2012-02-22T10:32:00Z</dcterms:created>
  <dcterms:modified xsi:type="dcterms:W3CDTF">2016-03-17T07:27:25Z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